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9155" windowHeight="8385" tabRatio="898"/>
  </bookViews>
  <sheets>
    <sheet name="input table for PCA" sheetId="15" r:id="rId1"/>
    <sheet name="res prod" sheetId="2" r:id="rId2"/>
    <sheet name="emplo" sheetId="3" r:id="rId3"/>
    <sheet name="risk of pov" sheetId="4" r:id="rId4"/>
    <sheet name="life exp" sheetId="5" r:id="rId5"/>
    <sheet name="emis" sheetId="9" r:id="rId6"/>
    <sheet name="ren energy" sheetId="7" r:id="rId7"/>
    <sheet name="ener cons" sheetId="11" r:id="rId8"/>
    <sheet name="trans" sheetId="8" r:id="rId9"/>
    <sheet name="develop" sheetId="10" r:id="rId10"/>
    <sheet name="eg" sheetId="1" r:id="rId11"/>
  </sheets>
  <calcPr calcId="145621"/>
</workbook>
</file>

<file path=xl/calcChain.xml><?xml version="1.0" encoding="utf-8"?>
<calcChain xmlns="http://schemas.openxmlformats.org/spreadsheetml/2006/main">
  <c r="V7" i="9" l="1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6" i="9"/>
  <c r="K3" i="10" l="1"/>
  <c r="O7" i="9" l="1"/>
  <c r="P7" i="9"/>
  <c r="Q7" i="9"/>
  <c r="R7" i="9"/>
  <c r="O8" i="9"/>
  <c r="P8" i="9"/>
  <c r="Q8" i="9"/>
  <c r="R8" i="9"/>
  <c r="O9" i="9"/>
  <c r="P9" i="9"/>
  <c r="Q9" i="9"/>
  <c r="R9" i="9"/>
  <c r="O10" i="9"/>
  <c r="P10" i="9"/>
  <c r="Q10" i="9"/>
  <c r="R10" i="9"/>
  <c r="O11" i="9"/>
  <c r="P11" i="9"/>
  <c r="Q11" i="9"/>
  <c r="R11" i="9"/>
  <c r="O12" i="9"/>
  <c r="P12" i="9"/>
  <c r="Q12" i="9"/>
  <c r="R12" i="9"/>
  <c r="O13" i="9"/>
  <c r="P13" i="9"/>
  <c r="Q13" i="9"/>
  <c r="R13" i="9"/>
  <c r="O14" i="9"/>
  <c r="P14" i="9"/>
  <c r="Q14" i="9"/>
  <c r="R14" i="9"/>
  <c r="O15" i="9"/>
  <c r="P15" i="9"/>
  <c r="Q15" i="9"/>
  <c r="R15" i="9"/>
  <c r="O16" i="9"/>
  <c r="P16" i="9"/>
  <c r="Q16" i="9"/>
  <c r="R16" i="9"/>
  <c r="O17" i="9"/>
  <c r="P17" i="9"/>
  <c r="Q17" i="9"/>
  <c r="R17" i="9"/>
  <c r="O18" i="9"/>
  <c r="P18" i="9"/>
  <c r="Q18" i="9"/>
  <c r="R18" i="9"/>
  <c r="O19" i="9"/>
  <c r="P19" i="9"/>
  <c r="Q19" i="9"/>
  <c r="R19" i="9"/>
  <c r="O20" i="9"/>
  <c r="P20" i="9"/>
  <c r="Q20" i="9"/>
  <c r="R20" i="9"/>
  <c r="O21" i="9"/>
  <c r="P21" i="9"/>
  <c r="Q21" i="9"/>
  <c r="R21" i="9"/>
  <c r="O22" i="9"/>
  <c r="P22" i="9"/>
  <c r="Q22" i="9"/>
  <c r="R22" i="9"/>
  <c r="O23" i="9"/>
  <c r="P23" i="9"/>
  <c r="Q23" i="9"/>
  <c r="R23" i="9"/>
  <c r="O24" i="9"/>
  <c r="P24" i="9"/>
  <c r="Q24" i="9"/>
  <c r="R24" i="9"/>
  <c r="O25" i="9"/>
  <c r="P25" i="9"/>
  <c r="Q25" i="9"/>
  <c r="R25" i="9"/>
  <c r="O26" i="9"/>
  <c r="P26" i="9"/>
  <c r="Q26" i="9"/>
  <c r="R26" i="9"/>
  <c r="O27" i="9"/>
  <c r="P27" i="9"/>
  <c r="Q27" i="9"/>
  <c r="R27" i="9"/>
  <c r="O28" i="9"/>
  <c r="P28" i="9"/>
  <c r="Q28" i="9"/>
  <c r="R28" i="9"/>
  <c r="O29" i="9"/>
  <c r="P29" i="9"/>
  <c r="Q29" i="9"/>
  <c r="R29" i="9"/>
  <c r="O30" i="9"/>
  <c r="P30" i="9"/>
  <c r="Q30" i="9"/>
  <c r="R30" i="9"/>
  <c r="O31" i="9"/>
  <c r="P31" i="9"/>
  <c r="Q31" i="9"/>
  <c r="R31" i="9"/>
  <c r="O32" i="9"/>
  <c r="P32" i="9"/>
  <c r="Q32" i="9"/>
  <c r="R32" i="9"/>
  <c r="P6" i="9"/>
  <c r="Q6" i="9"/>
  <c r="R6" i="9"/>
  <c r="O6" i="9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" i="7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" i="4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" i="2"/>
  <c r="J3" i="3"/>
  <c r="K3" i="5"/>
  <c r="U32" i="9" l="1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B33" i="11" l="1"/>
  <c r="C33" i="11"/>
  <c r="D33" i="11"/>
  <c r="E33" i="11"/>
  <c r="F33" i="11"/>
  <c r="G33" i="11"/>
  <c r="H33" i="11"/>
  <c r="I33" i="11"/>
  <c r="B34" i="11"/>
  <c r="C34" i="11"/>
  <c r="D34" i="11"/>
  <c r="E34" i="11"/>
  <c r="F34" i="11"/>
  <c r="G34" i="11"/>
  <c r="H34" i="11"/>
  <c r="I34" i="11"/>
  <c r="B35" i="11"/>
  <c r="C35" i="11"/>
  <c r="D35" i="11"/>
  <c r="E35" i="11"/>
  <c r="F35" i="11"/>
  <c r="G35" i="11"/>
  <c r="H35" i="11"/>
  <c r="I35" i="11"/>
  <c r="B36" i="11"/>
  <c r="C36" i="11"/>
  <c r="D36" i="11"/>
  <c r="E36" i="11"/>
  <c r="F36" i="11"/>
  <c r="G36" i="11"/>
  <c r="H36" i="11"/>
  <c r="I36" i="11"/>
  <c r="B37" i="11"/>
  <c r="C37" i="11"/>
  <c r="D37" i="11"/>
  <c r="E37" i="11"/>
  <c r="F37" i="11"/>
  <c r="G37" i="11"/>
  <c r="H37" i="11"/>
  <c r="I37" i="11"/>
  <c r="B38" i="11"/>
  <c r="C38" i="11"/>
  <c r="D38" i="11"/>
  <c r="E38" i="11"/>
  <c r="F38" i="11"/>
  <c r="G38" i="11"/>
  <c r="H38" i="11"/>
  <c r="I38" i="11"/>
  <c r="B39" i="11"/>
  <c r="C39" i="11"/>
  <c r="D39" i="11"/>
  <c r="E39" i="11"/>
  <c r="F39" i="11"/>
  <c r="G39" i="11"/>
  <c r="H39" i="11"/>
  <c r="I39" i="11"/>
  <c r="B40" i="11"/>
  <c r="C40" i="11"/>
  <c r="D40" i="11"/>
  <c r="E40" i="11"/>
  <c r="F40" i="11"/>
  <c r="G40" i="11"/>
  <c r="H40" i="11"/>
  <c r="I40" i="11"/>
  <c r="B41" i="11"/>
  <c r="C41" i="11"/>
  <c r="D41" i="11"/>
  <c r="E41" i="11"/>
  <c r="F41" i="11"/>
  <c r="G41" i="11"/>
  <c r="H41" i="11"/>
  <c r="I41" i="11"/>
  <c r="B42" i="11"/>
  <c r="C42" i="11"/>
  <c r="D42" i="11"/>
  <c r="E42" i="11"/>
  <c r="F42" i="11"/>
  <c r="G42" i="11"/>
  <c r="H42" i="11"/>
  <c r="I42" i="11"/>
  <c r="B43" i="11"/>
  <c r="C43" i="11"/>
  <c r="D43" i="11"/>
  <c r="E43" i="11"/>
  <c r="F43" i="11"/>
  <c r="G43" i="11"/>
  <c r="H43" i="11"/>
  <c r="I43" i="11"/>
  <c r="B44" i="11"/>
  <c r="C44" i="11"/>
  <c r="D44" i="11"/>
  <c r="E44" i="11"/>
  <c r="F44" i="11"/>
  <c r="G44" i="11"/>
  <c r="H44" i="11"/>
  <c r="I44" i="11"/>
  <c r="B45" i="11"/>
  <c r="C45" i="11"/>
  <c r="D45" i="11"/>
  <c r="E45" i="11"/>
  <c r="F45" i="11"/>
  <c r="G45" i="11"/>
  <c r="H45" i="11"/>
  <c r="I45" i="11"/>
  <c r="B46" i="11"/>
  <c r="C46" i="11"/>
  <c r="D46" i="11"/>
  <c r="E46" i="11"/>
  <c r="F46" i="11"/>
  <c r="G46" i="11"/>
  <c r="H46" i="11"/>
  <c r="I46" i="11"/>
  <c r="B47" i="11"/>
  <c r="C47" i="11"/>
  <c r="D47" i="11"/>
  <c r="E47" i="11"/>
  <c r="F47" i="11"/>
  <c r="G47" i="11"/>
  <c r="H47" i="11"/>
  <c r="I47" i="11"/>
  <c r="B48" i="11"/>
  <c r="C48" i="11"/>
  <c r="D48" i="11"/>
  <c r="E48" i="11"/>
  <c r="F48" i="11"/>
  <c r="G48" i="11"/>
  <c r="H48" i="11"/>
  <c r="I48" i="11"/>
  <c r="B49" i="11"/>
  <c r="C49" i="11"/>
  <c r="D49" i="11"/>
  <c r="E49" i="11"/>
  <c r="F49" i="11"/>
  <c r="G49" i="11"/>
  <c r="H49" i="11"/>
  <c r="I49" i="11"/>
  <c r="B50" i="11"/>
  <c r="C50" i="11"/>
  <c r="D50" i="11"/>
  <c r="E50" i="11"/>
  <c r="F50" i="11"/>
  <c r="G50" i="11"/>
  <c r="H50" i="11"/>
  <c r="I50" i="11"/>
  <c r="B51" i="11"/>
  <c r="C51" i="11"/>
  <c r="D51" i="11"/>
  <c r="E51" i="11"/>
  <c r="F51" i="11"/>
  <c r="G51" i="11"/>
  <c r="H51" i="11"/>
  <c r="I51" i="11"/>
  <c r="B52" i="11"/>
  <c r="C52" i="11"/>
  <c r="D52" i="11"/>
  <c r="E52" i="11"/>
  <c r="F52" i="11"/>
  <c r="G52" i="11"/>
  <c r="H52" i="11"/>
  <c r="I52" i="11"/>
  <c r="B53" i="11"/>
  <c r="C53" i="11"/>
  <c r="D53" i="11"/>
  <c r="E53" i="11"/>
  <c r="F53" i="11"/>
  <c r="G53" i="11"/>
  <c r="H53" i="11"/>
  <c r="I53" i="11"/>
  <c r="B54" i="11"/>
  <c r="C54" i="11"/>
  <c r="D54" i="11"/>
  <c r="E54" i="11"/>
  <c r="F54" i="11"/>
  <c r="G54" i="11"/>
  <c r="H54" i="11"/>
  <c r="I54" i="11"/>
  <c r="B55" i="11"/>
  <c r="C55" i="11"/>
  <c r="D55" i="11"/>
  <c r="E55" i="11"/>
  <c r="F55" i="11"/>
  <c r="G55" i="11"/>
  <c r="H55" i="11"/>
  <c r="I55" i="11"/>
  <c r="B56" i="11"/>
  <c r="C56" i="11"/>
  <c r="D56" i="11"/>
  <c r="E56" i="11"/>
  <c r="F56" i="11"/>
  <c r="G56" i="11"/>
  <c r="H56" i="11"/>
  <c r="I56" i="11"/>
  <c r="B57" i="11"/>
  <c r="C57" i="11"/>
  <c r="D57" i="11"/>
  <c r="E57" i="11"/>
  <c r="F57" i="11"/>
  <c r="G57" i="11"/>
  <c r="H57" i="11"/>
  <c r="I57" i="11"/>
  <c r="B58" i="11"/>
  <c r="C58" i="11"/>
  <c r="D58" i="11"/>
  <c r="E58" i="11"/>
  <c r="F58" i="11"/>
  <c r="G58" i="11"/>
  <c r="H58" i="11"/>
  <c r="I58" i="11"/>
  <c r="B32" i="11"/>
  <c r="C32" i="11"/>
  <c r="D32" i="11"/>
  <c r="E32" i="11"/>
  <c r="F32" i="11"/>
  <c r="G32" i="11"/>
  <c r="H32" i="11"/>
  <c r="I32" i="11"/>
  <c r="K57" i="11" l="1"/>
  <c r="K55" i="11"/>
  <c r="K53" i="11"/>
  <c r="K51" i="11"/>
  <c r="K49" i="11"/>
  <c r="K47" i="11"/>
  <c r="K45" i="11"/>
  <c r="K43" i="11"/>
  <c r="K41" i="11"/>
  <c r="K39" i="11"/>
  <c r="K37" i="11"/>
  <c r="K35" i="11"/>
  <c r="K33" i="11"/>
  <c r="K32" i="11"/>
  <c r="K58" i="11"/>
  <c r="K56" i="11"/>
  <c r="K54" i="11"/>
  <c r="K52" i="11"/>
  <c r="K50" i="11"/>
  <c r="K48" i="11"/>
  <c r="K46" i="11"/>
  <c r="K44" i="11"/>
  <c r="K42" i="11"/>
  <c r="K40" i="11"/>
  <c r="K38" i="11"/>
  <c r="K36" i="11"/>
  <c r="K34" i="11"/>
  <c r="M4" i="1"/>
  <c r="N4" i="1"/>
  <c r="O4" i="1"/>
  <c r="P4" i="1"/>
  <c r="Q4" i="1"/>
  <c r="R4" i="1"/>
  <c r="S4" i="1"/>
  <c r="T4" i="1"/>
  <c r="M5" i="1"/>
  <c r="N5" i="1"/>
  <c r="O5" i="1"/>
  <c r="P5" i="1"/>
  <c r="Q5" i="1"/>
  <c r="R5" i="1"/>
  <c r="S5" i="1"/>
  <c r="T5" i="1"/>
  <c r="M6" i="1"/>
  <c r="N6" i="1"/>
  <c r="O6" i="1"/>
  <c r="P6" i="1"/>
  <c r="Q6" i="1"/>
  <c r="R6" i="1"/>
  <c r="S6" i="1"/>
  <c r="T6" i="1"/>
  <c r="M7" i="1"/>
  <c r="N7" i="1"/>
  <c r="O7" i="1"/>
  <c r="P7" i="1"/>
  <c r="Q7" i="1"/>
  <c r="R7" i="1"/>
  <c r="S7" i="1"/>
  <c r="T7" i="1"/>
  <c r="M8" i="1"/>
  <c r="N8" i="1"/>
  <c r="O8" i="1"/>
  <c r="P8" i="1"/>
  <c r="Q8" i="1"/>
  <c r="R8" i="1"/>
  <c r="S8" i="1"/>
  <c r="T8" i="1"/>
  <c r="M9" i="1"/>
  <c r="N9" i="1"/>
  <c r="O9" i="1"/>
  <c r="P9" i="1"/>
  <c r="Q9" i="1"/>
  <c r="R9" i="1"/>
  <c r="S9" i="1"/>
  <c r="T9" i="1"/>
  <c r="M10" i="1"/>
  <c r="N10" i="1"/>
  <c r="O10" i="1"/>
  <c r="P10" i="1"/>
  <c r="Q10" i="1"/>
  <c r="R10" i="1"/>
  <c r="S10" i="1"/>
  <c r="T10" i="1"/>
  <c r="M11" i="1"/>
  <c r="N11" i="1"/>
  <c r="O11" i="1"/>
  <c r="P11" i="1"/>
  <c r="Q11" i="1"/>
  <c r="R11" i="1"/>
  <c r="S11" i="1"/>
  <c r="T11" i="1"/>
  <c r="M12" i="1"/>
  <c r="N12" i="1"/>
  <c r="O12" i="1"/>
  <c r="P12" i="1"/>
  <c r="Q12" i="1"/>
  <c r="R12" i="1"/>
  <c r="S12" i="1"/>
  <c r="T12" i="1"/>
  <c r="M13" i="1"/>
  <c r="N13" i="1"/>
  <c r="O13" i="1"/>
  <c r="P13" i="1"/>
  <c r="Q13" i="1"/>
  <c r="R13" i="1"/>
  <c r="S13" i="1"/>
  <c r="T13" i="1"/>
  <c r="M14" i="1"/>
  <c r="N14" i="1"/>
  <c r="O14" i="1"/>
  <c r="P14" i="1"/>
  <c r="Q14" i="1"/>
  <c r="R14" i="1"/>
  <c r="S14" i="1"/>
  <c r="T14" i="1"/>
  <c r="M15" i="1"/>
  <c r="N15" i="1"/>
  <c r="O15" i="1"/>
  <c r="P15" i="1"/>
  <c r="Q15" i="1"/>
  <c r="R15" i="1"/>
  <c r="S15" i="1"/>
  <c r="T15" i="1"/>
  <c r="M16" i="1"/>
  <c r="N16" i="1"/>
  <c r="O16" i="1"/>
  <c r="P16" i="1"/>
  <c r="Q16" i="1"/>
  <c r="R16" i="1"/>
  <c r="S16" i="1"/>
  <c r="T16" i="1"/>
  <c r="M17" i="1"/>
  <c r="N17" i="1"/>
  <c r="O17" i="1"/>
  <c r="P17" i="1"/>
  <c r="Q17" i="1"/>
  <c r="R17" i="1"/>
  <c r="S17" i="1"/>
  <c r="T17" i="1"/>
  <c r="M18" i="1"/>
  <c r="N18" i="1"/>
  <c r="O18" i="1"/>
  <c r="P18" i="1"/>
  <c r="Q18" i="1"/>
  <c r="R18" i="1"/>
  <c r="S18" i="1"/>
  <c r="T18" i="1"/>
  <c r="M19" i="1"/>
  <c r="N19" i="1"/>
  <c r="O19" i="1"/>
  <c r="P19" i="1"/>
  <c r="Q19" i="1"/>
  <c r="R19" i="1"/>
  <c r="S19" i="1"/>
  <c r="T19" i="1"/>
  <c r="M20" i="1"/>
  <c r="N20" i="1"/>
  <c r="O20" i="1"/>
  <c r="P20" i="1"/>
  <c r="Q20" i="1"/>
  <c r="R20" i="1"/>
  <c r="S20" i="1"/>
  <c r="T20" i="1"/>
  <c r="M21" i="1"/>
  <c r="N21" i="1"/>
  <c r="O21" i="1"/>
  <c r="P21" i="1"/>
  <c r="Q21" i="1"/>
  <c r="R21" i="1"/>
  <c r="S21" i="1"/>
  <c r="T21" i="1"/>
  <c r="M22" i="1"/>
  <c r="N22" i="1"/>
  <c r="O22" i="1"/>
  <c r="P22" i="1"/>
  <c r="Q22" i="1"/>
  <c r="R22" i="1"/>
  <c r="S22" i="1"/>
  <c r="T22" i="1"/>
  <c r="M23" i="1"/>
  <c r="N23" i="1"/>
  <c r="O23" i="1"/>
  <c r="P23" i="1"/>
  <c r="Q23" i="1"/>
  <c r="R23" i="1"/>
  <c r="S23" i="1"/>
  <c r="T23" i="1"/>
  <c r="M24" i="1"/>
  <c r="N24" i="1"/>
  <c r="O24" i="1"/>
  <c r="P24" i="1"/>
  <c r="Q24" i="1"/>
  <c r="R24" i="1"/>
  <c r="S24" i="1"/>
  <c r="T24" i="1"/>
  <c r="M25" i="1"/>
  <c r="N25" i="1"/>
  <c r="O25" i="1"/>
  <c r="P25" i="1"/>
  <c r="Q25" i="1"/>
  <c r="R25" i="1"/>
  <c r="S25" i="1"/>
  <c r="T25" i="1"/>
  <c r="M26" i="1"/>
  <c r="N26" i="1"/>
  <c r="O26" i="1"/>
  <c r="P26" i="1"/>
  <c r="Q26" i="1"/>
  <c r="R26" i="1"/>
  <c r="S26" i="1"/>
  <c r="T26" i="1"/>
  <c r="M27" i="1"/>
  <c r="N27" i="1"/>
  <c r="O27" i="1"/>
  <c r="P27" i="1"/>
  <c r="Q27" i="1"/>
  <c r="R27" i="1"/>
  <c r="S27" i="1"/>
  <c r="T27" i="1"/>
  <c r="M28" i="1"/>
  <c r="N28" i="1"/>
  <c r="O28" i="1"/>
  <c r="P28" i="1"/>
  <c r="Q28" i="1"/>
  <c r="R28" i="1"/>
  <c r="S28" i="1"/>
  <c r="T28" i="1"/>
  <c r="M29" i="1"/>
  <c r="N29" i="1"/>
  <c r="O29" i="1"/>
  <c r="P29" i="1"/>
  <c r="Q29" i="1"/>
  <c r="R29" i="1"/>
  <c r="S29" i="1"/>
  <c r="T29" i="1"/>
  <c r="M3" i="1"/>
  <c r="N3" i="1"/>
  <c r="O3" i="1"/>
  <c r="P3" i="1"/>
  <c r="Q3" i="1"/>
  <c r="R3" i="1"/>
  <c r="S3" i="1"/>
  <c r="T3" i="1"/>
  <c r="B43" i="8"/>
  <c r="C43" i="8"/>
  <c r="D43" i="8"/>
  <c r="E43" i="8"/>
  <c r="F43" i="8"/>
  <c r="G43" i="8"/>
  <c r="H43" i="8"/>
  <c r="I43" i="8"/>
  <c r="B44" i="8"/>
  <c r="C44" i="8"/>
  <c r="D44" i="8"/>
  <c r="E44" i="8"/>
  <c r="F44" i="8"/>
  <c r="G44" i="8"/>
  <c r="H44" i="8"/>
  <c r="I44" i="8"/>
  <c r="B33" i="8"/>
  <c r="C33" i="8"/>
  <c r="D33" i="8"/>
  <c r="E33" i="8"/>
  <c r="F33" i="8"/>
  <c r="G33" i="8"/>
  <c r="H33" i="8"/>
  <c r="I33" i="8"/>
  <c r="B34" i="8"/>
  <c r="C34" i="8"/>
  <c r="D34" i="8"/>
  <c r="E34" i="8"/>
  <c r="F34" i="8"/>
  <c r="G34" i="8"/>
  <c r="H34" i="8"/>
  <c r="I34" i="8"/>
  <c r="B35" i="8"/>
  <c r="C35" i="8"/>
  <c r="D35" i="8"/>
  <c r="E35" i="8"/>
  <c r="F35" i="8"/>
  <c r="G35" i="8"/>
  <c r="H35" i="8"/>
  <c r="I35" i="8"/>
  <c r="B36" i="8"/>
  <c r="C36" i="8"/>
  <c r="D36" i="8"/>
  <c r="E36" i="8"/>
  <c r="F36" i="8"/>
  <c r="G36" i="8"/>
  <c r="H36" i="8"/>
  <c r="I36" i="8"/>
  <c r="B37" i="8"/>
  <c r="C37" i="8"/>
  <c r="D37" i="8"/>
  <c r="E37" i="8"/>
  <c r="F37" i="8"/>
  <c r="G37" i="8"/>
  <c r="H37" i="8"/>
  <c r="I37" i="8"/>
  <c r="B38" i="8"/>
  <c r="C38" i="8"/>
  <c r="D38" i="8"/>
  <c r="E38" i="8"/>
  <c r="F38" i="8"/>
  <c r="G38" i="8"/>
  <c r="H38" i="8"/>
  <c r="I38" i="8"/>
  <c r="B39" i="8"/>
  <c r="C39" i="8"/>
  <c r="D39" i="8"/>
  <c r="E39" i="8"/>
  <c r="F39" i="8"/>
  <c r="G39" i="8"/>
  <c r="H39" i="8"/>
  <c r="I39" i="8"/>
  <c r="B40" i="8"/>
  <c r="C40" i="8"/>
  <c r="D40" i="8"/>
  <c r="E40" i="8"/>
  <c r="F40" i="8"/>
  <c r="G40" i="8"/>
  <c r="H40" i="8"/>
  <c r="I40" i="8"/>
  <c r="B41" i="8"/>
  <c r="C41" i="8"/>
  <c r="D41" i="8"/>
  <c r="E41" i="8"/>
  <c r="F41" i="8"/>
  <c r="G41" i="8"/>
  <c r="H41" i="8"/>
  <c r="I41" i="8"/>
  <c r="B42" i="8"/>
  <c r="C42" i="8"/>
  <c r="D42" i="8"/>
  <c r="E42" i="8"/>
  <c r="F42" i="8"/>
  <c r="G42" i="8"/>
  <c r="H42" i="8"/>
  <c r="I42" i="8"/>
  <c r="B45" i="8"/>
  <c r="C45" i="8"/>
  <c r="D45" i="8"/>
  <c r="E45" i="8"/>
  <c r="F45" i="8"/>
  <c r="G45" i="8"/>
  <c r="H45" i="8"/>
  <c r="I45" i="8"/>
  <c r="B46" i="8"/>
  <c r="C46" i="8"/>
  <c r="D46" i="8"/>
  <c r="E46" i="8"/>
  <c r="F46" i="8"/>
  <c r="G46" i="8"/>
  <c r="H46" i="8"/>
  <c r="I46" i="8"/>
  <c r="B47" i="8"/>
  <c r="C47" i="8"/>
  <c r="D47" i="8"/>
  <c r="E47" i="8"/>
  <c r="F47" i="8"/>
  <c r="G47" i="8"/>
  <c r="H47" i="8"/>
  <c r="I47" i="8"/>
  <c r="B48" i="8"/>
  <c r="C48" i="8"/>
  <c r="D48" i="8"/>
  <c r="E48" i="8"/>
  <c r="F48" i="8"/>
  <c r="G48" i="8"/>
  <c r="H48" i="8"/>
  <c r="I48" i="8"/>
  <c r="B49" i="8"/>
  <c r="C49" i="8"/>
  <c r="D49" i="8"/>
  <c r="E49" i="8"/>
  <c r="F49" i="8"/>
  <c r="G49" i="8"/>
  <c r="H49" i="8"/>
  <c r="I49" i="8"/>
  <c r="B50" i="8"/>
  <c r="C50" i="8"/>
  <c r="D50" i="8"/>
  <c r="E50" i="8"/>
  <c r="F50" i="8"/>
  <c r="G50" i="8"/>
  <c r="H50" i="8"/>
  <c r="I50" i="8"/>
  <c r="B51" i="8"/>
  <c r="C51" i="8"/>
  <c r="D51" i="8"/>
  <c r="E51" i="8"/>
  <c r="F51" i="8"/>
  <c r="G51" i="8"/>
  <c r="H51" i="8"/>
  <c r="I51" i="8"/>
  <c r="B52" i="8"/>
  <c r="C52" i="8"/>
  <c r="D52" i="8"/>
  <c r="E52" i="8"/>
  <c r="F52" i="8"/>
  <c r="G52" i="8"/>
  <c r="H52" i="8"/>
  <c r="I52" i="8"/>
  <c r="B53" i="8"/>
  <c r="C53" i="8"/>
  <c r="D53" i="8"/>
  <c r="E53" i="8"/>
  <c r="F53" i="8"/>
  <c r="G53" i="8"/>
  <c r="H53" i="8"/>
  <c r="I53" i="8"/>
  <c r="B54" i="8"/>
  <c r="C54" i="8"/>
  <c r="D54" i="8"/>
  <c r="E54" i="8"/>
  <c r="F54" i="8"/>
  <c r="G54" i="8"/>
  <c r="H54" i="8"/>
  <c r="I54" i="8"/>
  <c r="B55" i="8"/>
  <c r="C55" i="8"/>
  <c r="D55" i="8"/>
  <c r="E55" i="8"/>
  <c r="F55" i="8"/>
  <c r="G55" i="8"/>
  <c r="H55" i="8"/>
  <c r="I55" i="8"/>
  <c r="B56" i="8"/>
  <c r="C56" i="8"/>
  <c r="D56" i="8"/>
  <c r="E56" i="8"/>
  <c r="F56" i="8"/>
  <c r="G56" i="8"/>
  <c r="H56" i="8"/>
  <c r="I56" i="8"/>
  <c r="B57" i="8"/>
  <c r="C57" i="8"/>
  <c r="D57" i="8"/>
  <c r="E57" i="8"/>
  <c r="F57" i="8"/>
  <c r="G57" i="8"/>
  <c r="H57" i="8"/>
  <c r="I57" i="8"/>
  <c r="B58" i="8"/>
  <c r="C58" i="8"/>
  <c r="D58" i="8"/>
  <c r="E58" i="8"/>
  <c r="F58" i="8"/>
  <c r="G58" i="8"/>
  <c r="H58" i="8"/>
  <c r="I58" i="8"/>
  <c r="B32" i="8"/>
  <c r="C32" i="8"/>
  <c r="D32" i="8"/>
  <c r="E32" i="8"/>
  <c r="F32" i="8"/>
  <c r="G32" i="8"/>
  <c r="H32" i="8"/>
  <c r="I32" i="8"/>
  <c r="K57" i="8" l="1"/>
  <c r="K55" i="8"/>
  <c r="K53" i="8"/>
  <c r="K51" i="8"/>
  <c r="K49" i="8"/>
  <c r="K47" i="8"/>
  <c r="K45" i="8"/>
  <c r="K41" i="8"/>
  <c r="K39" i="8"/>
  <c r="K37" i="8"/>
  <c r="K35" i="8"/>
  <c r="K33" i="8"/>
  <c r="K43" i="8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K32" i="8"/>
  <c r="K58" i="8"/>
  <c r="K56" i="8"/>
  <c r="K54" i="8"/>
  <c r="K52" i="8"/>
  <c r="K50" i="8"/>
  <c r="K48" i="8"/>
  <c r="K46" i="8"/>
  <c r="K42" i="8"/>
  <c r="K40" i="8"/>
  <c r="K38" i="8"/>
  <c r="K36" i="8"/>
  <c r="K34" i="8"/>
  <c r="K44" i="8"/>
  <c r="V3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<sst xmlns="http://schemas.openxmlformats.org/spreadsheetml/2006/main" count="701" uniqueCount="103">
  <si>
    <t>GEO/TIME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</si>
  <si>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</si>
  <si>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</si>
  <si>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</si>
  <si>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</si>
  <si>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</si>
  <si>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</si>
  <si>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</si>
  <si>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</si>
  <si>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</si>
  <si>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Belgium</t>
  </si>
  <si>
    <t>Bulgaria</t>
  </si>
  <si>
    <t>Czech Republic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</si>
  <si>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</si>
  <si>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</si>
  <si>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</si>
  <si>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</si>
  <si>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</si>
  <si>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</si>
  <si>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</si>
  <si>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</si>
  <si>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</si>
  <si>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</si>
  <si>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</si>
  <si>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</si>
  <si>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</si>
  <si>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</si>
  <si>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</si>
  <si>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</si>
  <si>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</si>
  <si>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</si>
  <si>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</si>
  <si>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</si>
  <si>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</si>
  <si>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</si>
  <si>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</si>
  <si>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</si>
  <si>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Resource Productivity, GDP/DMC (Single country and 1 year)           Euro per Kilogram</t>
  </si>
  <si>
    <t>:</t>
  </si>
  <si>
    <t>People at risk of poverty or social exclusion          Percentage of total population</t>
  </si>
  <si>
    <t>Life expectancy by age and sex [demo_mlexpec]         Age Less than 1 year</t>
  </si>
  <si>
    <t>Share of renewable energy in gross final energy consumption         Percentage</t>
  </si>
  <si>
    <t>Final Energy Consumption - Transport         Thousand tonnes of oil equivalent (TOE)</t>
  </si>
  <si>
    <t>geo\time</t>
  </si>
  <si>
    <t>Germany</t>
  </si>
  <si>
    <t>Official development assistance as share of gross national income         Percentage</t>
  </si>
  <si>
    <t>Employment rate of older workers          Percentage</t>
  </si>
  <si>
    <t>Final Energy Consumption - Transport        % of GDP</t>
  </si>
  <si>
    <t>Gross domestic product at market prices      Purchasing Power Standard  per inhabitant</t>
  </si>
  <si>
    <t>GDP  Millions of PPS</t>
  </si>
  <si>
    <t>Economic growth</t>
  </si>
  <si>
    <t>Primary Energy Consumption      Million TOE (tonnes of oil equivalent)</t>
  </si>
  <si>
    <t>kg of oil equivalent to GDP</t>
  </si>
  <si>
    <t>eg</t>
  </si>
  <si>
    <t>empl</t>
  </si>
  <si>
    <t>risk</t>
  </si>
  <si>
    <t>lifeExp</t>
  </si>
  <si>
    <t>resPro</t>
  </si>
  <si>
    <t>emis</t>
  </si>
  <si>
    <t>enerCons</t>
  </si>
  <si>
    <t>trans</t>
  </si>
  <si>
    <t>devel</t>
  </si>
  <si>
    <t>BE</t>
  </si>
  <si>
    <t>BG</t>
  </si>
  <si>
    <t>CZ</t>
  </si>
  <si>
    <t>DK</t>
  </si>
  <si>
    <t>DE</t>
  </si>
  <si>
    <t>EE</t>
  </si>
  <si>
    <t>IE</t>
  </si>
  <si>
    <t>GR</t>
  </si>
  <si>
    <t>ES</t>
  </si>
  <si>
    <t>FR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</si>
  <si>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</si>
  <si>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</si>
  <si>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</si>
  <si>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</si>
  <si>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</si>
  <si>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</si>
  <si>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</si>
  <si>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</si>
  <si>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</si>
  <si>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</si>
  <si>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</si>
  <si>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</si>
  <si>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</si>
  <si>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</si>
  <si>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</si>
  <si>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</si>
  <si>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GB</t>
  </si>
  <si>
    <t>Menovky riadkov</t>
  </si>
  <si>
    <t>http://www.eea.europa.eu/data-and-maps/data/national-emissions-reported-to-the-unfccc-and-to-the-eu-greenhouse-gas-monitoring-mechanism-7</t>
  </si>
  <si>
    <t>RenEn</t>
  </si>
  <si>
    <t>LI</t>
  </si>
  <si>
    <t>Total Greenhouse Gas Emissions (in CO2 equivalent) per km</t>
  </si>
  <si>
    <t>emisie</t>
  </si>
  <si>
    <t>Average</t>
  </si>
  <si>
    <t>GDP</t>
  </si>
  <si>
    <t>average04-07</t>
  </si>
  <si>
    <t>Emissions</t>
  </si>
  <si>
    <t>Emissions to GDP</t>
  </si>
  <si>
    <t>2004-07</t>
  </si>
  <si>
    <t>correlation matrix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</si>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</sst>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4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3" fillId="0" borderId="0" xfId="0" applyFont="1"/>
    <xf numFmtId="3" fontId="2" fillId="0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64" fontId="2" fillId="0" borderId="1" xfId="0" applyNumberFormat="1" applyFont="1" applyFill="1" applyBorder="1" applyAlignment="1"/>
    <xf numFmtId="2" fontId="0" fillId="0" borderId="0" xfId="0" applyNumberFormat="1"/>
    <xf numFmtId="49" fontId="0" fillId="0" borderId="0" xfId="0" applyNumberFormat="1"/>
    <xf numFmtId="0" fontId="0" fillId="0" borderId="0" xfId="0" applyFill="1" applyBorder="1" applyAlignment="1"/>
    <xf numFmtId="0" fontId="0" fillId="0" borderId="3" xfId="0" applyFill="1" applyBorder="1" applyAlignment="1"/>
    <xf numFmtId="0" fontId="4" fillId="0" borderId="4" xfId="0" applyFont="1" applyFill="1" applyBorder="1" applyAlignment="1">
      <alignment horizontal="center"/>
    </xf>
    <xf numFmtId="0" fontId="5" fillId="3" borderId="5" xfId="0" applyFont="1" applyFill="1" applyBorder="1"/>
    <xf numFmtId="3" fontId="1" fillId="0" borderId="0" xfId="0" applyNumberFormat="1" applyFont="1" applyFill="1" applyBorder="1" applyAlignment="1"/>
    <xf numFmtId="165" fontId="0" fillId="0" borderId="0" xfId="0" applyNumberFormat="1"/>
    <xf numFmtId="2" fontId="0" fillId="0" borderId="0" xfId="0" applyNumberFormat="1" applyFill="1" applyBorder="1" applyAlignment="1"/>
    <xf numFmtId="2" fontId="0" fillId="0" borderId="3" xfId="0" applyNumberFormat="1" applyFill="1" applyBorder="1" applyAlignment="1"/>
    <xf numFmtId="4" fontId="0" fillId="0" borderId="0" xfId="0" applyNumberFormat="1"/>
    <xf numFmtId="166" fontId="0" fillId="0" borderId="0" xfId="0" applyNumberFormat="1"/>
    <xf numFmtId="164" fontId="1" fillId="0" borderId="6" xfId="0" applyNumberFormat="1" applyFont="1" applyFill="1" applyBorder="1" applyAlignment="1"/>
    <xf numFmtId="4" fontId="1" fillId="0" borderId="6" xfId="0" applyNumberFormat="1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9" xfId="0" applyNumberFormat="1" applyBorder="1"/>
    <xf numFmtId="49" fontId="0" fillId="0" borderId="11" xfId="0" applyNumberFormat="1" applyBorder="1"/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zoomScale="80" zoomScaleNormal="80" workbookViewId="0">
      <selection activeCell="D35" sqref="D35"/>
    </sheetView>
  </sheetViews>
  <sheetFormatPr defaultRowHeight="15" x14ac:dyDescent="0.25"/>
  <cols>
    <col min="2" max="5" width="9.28515625" bestFit="1" customWidth="1"/>
    <col min="6" max="6" width="10.5703125" bestFit="1" customWidth="1"/>
    <col min="7" max="10" width="9.28515625" bestFit="1" customWidth="1"/>
    <col min="12" max="12" width="9.28515625" bestFit="1" customWidth="1"/>
    <col min="13" max="15" width="9.28515625" customWidth="1"/>
  </cols>
  <sheetData>
    <row r="1" spans="1:26" x14ac:dyDescent="0.25">
      <c r="A1" t="s">
        <v>102</v>
      </c>
    </row>
    <row r="2" spans="1:26" ht="15.75" thickBot="1" x14ac:dyDescent="0.3">
      <c r="B2" t="s">
        <v>57</v>
      </c>
      <c r="C2" t="s">
        <v>55</v>
      </c>
      <c r="D2" t="s">
        <v>54</v>
      </c>
      <c r="E2" t="s">
        <v>56</v>
      </c>
      <c r="F2" s="12" t="s">
        <v>58</v>
      </c>
      <c r="G2" t="s">
        <v>91</v>
      </c>
      <c r="H2" t="s">
        <v>59</v>
      </c>
      <c r="I2" t="s">
        <v>60</v>
      </c>
      <c r="J2" t="s">
        <v>61</v>
      </c>
      <c r="L2" t="s">
        <v>53</v>
      </c>
      <c r="P2" t="s">
        <v>101</v>
      </c>
    </row>
    <row r="3" spans="1:26" x14ac:dyDescent="0.25">
      <c r="A3" s="13" t="s">
        <v>62</v>
      </c>
      <c r="B3" s="12">
        <v>1.6800000000000002</v>
      </c>
      <c r="C3" s="12">
        <v>21.900000000000002</v>
      </c>
      <c r="D3" s="12">
        <v>32.049999999999997</v>
      </c>
      <c r="E3" s="12">
        <v>79.375</v>
      </c>
      <c r="F3" s="12">
        <v>4.6076192738157635</v>
      </c>
      <c r="G3" s="12">
        <v>2.4249999999999998</v>
      </c>
      <c r="H3" s="12">
        <v>17.730796378466774</v>
      </c>
      <c r="I3" s="12">
        <v>3.4049593276261372</v>
      </c>
      <c r="J3" s="12">
        <v>0.46749999999999997</v>
      </c>
      <c r="L3" s="12">
        <v>3.0783836705473071</v>
      </c>
      <c r="M3" s="12"/>
      <c r="N3" s="12"/>
      <c r="O3" s="12"/>
      <c r="P3" s="16"/>
      <c r="Q3" s="16" t="s">
        <v>53</v>
      </c>
      <c r="R3" s="16" t="s">
        <v>57</v>
      </c>
      <c r="S3" s="16" t="s">
        <v>54</v>
      </c>
      <c r="T3" s="16" t="s">
        <v>55</v>
      </c>
      <c r="U3" s="16" t="s">
        <v>91</v>
      </c>
      <c r="V3" s="16" t="s">
        <v>59</v>
      </c>
      <c r="W3" s="16" t="s">
        <v>61</v>
      </c>
      <c r="X3" s="16" t="s">
        <v>56</v>
      </c>
      <c r="Y3" s="16" t="s">
        <v>58</v>
      </c>
      <c r="Z3" s="16" t="s">
        <v>60</v>
      </c>
    </row>
    <row r="4" spans="1:26" x14ac:dyDescent="0.25">
      <c r="A4" s="13" t="s">
        <v>63</v>
      </c>
      <c r="B4" s="12">
        <v>0.1875</v>
      </c>
      <c r="C4" s="12">
        <v>61</v>
      </c>
      <c r="D4" s="12">
        <v>37.35</v>
      </c>
      <c r="E4" s="12">
        <v>72.674999999999997</v>
      </c>
      <c r="F4" s="12">
        <v>0.58712008221518874</v>
      </c>
      <c r="G4" s="12">
        <v>9.1999999999999993</v>
      </c>
      <c r="H4" s="12">
        <v>28.899931335735886</v>
      </c>
      <c r="I4" s="12">
        <v>4.2933117214885943</v>
      </c>
      <c r="J4" s="12">
        <v>0.06</v>
      </c>
      <c r="L4" s="12">
        <v>9.3358497870693</v>
      </c>
      <c r="M4" s="12"/>
      <c r="N4" s="12"/>
      <c r="O4" s="12"/>
      <c r="P4" s="26" t="s">
        <v>53</v>
      </c>
      <c r="Q4" s="20">
        <v>1</v>
      </c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25">
      <c r="A5" s="13" t="s">
        <v>64</v>
      </c>
      <c r="B5" s="12">
        <v>0.57999999999999996</v>
      </c>
      <c r="C5" s="12">
        <v>17.8</v>
      </c>
      <c r="D5" s="12">
        <v>44.6</v>
      </c>
      <c r="E5" s="12">
        <v>76.45</v>
      </c>
      <c r="F5" s="12">
        <v>1.8571982800989031</v>
      </c>
      <c r="G5" s="12">
        <v>6.5</v>
      </c>
      <c r="H5" s="12">
        <v>22.663815032323299</v>
      </c>
      <c r="I5" s="12">
        <v>3.2838043491713753</v>
      </c>
      <c r="J5" s="12">
        <v>0.11249999999999999</v>
      </c>
      <c r="L5" s="12">
        <v>6.8295841919478235</v>
      </c>
      <c r="M5" s="12"/>
      <c r="N5" s="12"/>
      <c r="O5" s="12"/>
      <c r="P5" s="26" t="s">
        <v>57</v>
      </c>
      <c r="Q5" s="20">
        <v>-0.5992661725534093</v>
      </c>
      <c r="R5" s="20">
        <v>1</v>
      </c>
      <c r="S5" s="20"/>
      <c r="T5" s="20"/>
      <c r="U5" s="20"/>
      <c r="V5" s="20"/>
      <c r="W5" s="20"/>
      <c r="X5" s="20"/>
      <c r="Y5" s="20"/>
      <c r="Z5" s="20"/>
    </row>
    <row r="6" spans="1:26" x14ac:dyDescent="0.25">
      <c r="A6" s="13" t="s">
        <v>65</v>
      </c>
      <c r="B6" s="12">
        <v>1.4025000000000001</v>
      </c>
      <c r="C6" s="12">
        <v>16.900000000000002</v>
      </c>
      <c r="D6" s="12">
        <v>59.85</v>
      </c>
      <c r="E6" s="12">
        <v>78.224999999999994</v>
      </c>
      <c r="F6" s="12">
        <v>1.580272202995687</v>
      </c>
      <c r="G6" s="12">
        <v>16.274999999999999</v>
      </c>
      <c r="H6" s="12">
        <v>12.948211694200223</v>
      </c>
      <c r="I6" s="12">
        <v>3.4533356898335086</v>
      </c>
      <c r="J6" s="12">
        <v>0.8175</v>
      </c>
      <c r="L6" s="12">
        <v>4.4687504374810949</v>
      </c>
      <c r="M6" s="12"/>
      <c r="N6" s="12"/>
      <c r="O6" s="12"/>
      <c r="P6" s="27" t="s">
        <v>54</v>
      </c>
      <c r="Q6" s="20">
        <v>8.5861500877768795E-2</v>
      </c>
      <c r="R6" s="20">
        <v>-5.4163295218431946E-2</v>
      </c>
      <c r="S6" s="20">
        <v>1</v>
      </c>
      <c r="T6" s="20"/>
      <c r="U6" s="20"/>
      <c r="V6" s="20"/>
      <c r="W6" s="20"/>
      <c r="X6" s="20"/>
      <c r="Y6" s="20"/>
      <c r="Z6" s="20"/>
    </row>
    <row r="7" spans="1:26" x14ac:dyDescent="0.25">
      <c r="A7" s="13" t="s">
        <v>66</v>
      </c>
      <c r="B7" s="12">
        <v>1.7524999999999999</v>
      </c>
      <c r="C7" s="12">
        <v>19.733333333333331</v>
      </c>
      <c r="D7" s="12">
        <v>46.674999999999997</v>
      </c>
      <c r="E7" s="12">
        <v>79.674999999999997</v>
      </c>
      <c r="F7" s="12">
        <v>2.7957553075386272</v>
      </c>
      <c r="G7" s="12">
        <v>6.625</v>
      </c>
      <c r="H7" s="12">
        <v>14.310527007676539</v>
      </c>
      <c r="I7" s="12">
        <v>2.8513996346565791</v>
      </c>
      <c r="J7" s="12">
        <v>0.34250000000000003</v>
      </c>
      <c r="L7" s="12">
        <v>4.7562934192244555</v>
      </c>
      <c r="M7" s="12"/>
      <c r="N7" s="12"/>
      <c r="O7" s="12"/>
      <c r="P7" s="27" t="s">
        <v>55</v>
      </c>
      <c r="Q7" s="20">
        <v>0.57942272123192595</v>
      </c>
      <c r="R7" s="20">
        <v>-0.57607795775055293</v>
      </c>
      <c r="S7" s="20">
        <v>-0.1938973657260771</v>
      </c>
      <c r="T7" s="20">
        <v>1</v>
      </c>
      <c r="U7" s="20"/>
      <c r="V7" s="20"/>
      <c r="W7" s="20"/>
      <c r="X7" s="20"/>
      <c r="Y7" s="20"/>
      <c r="Z7" s="20"/>
    </row>
    <row r="8" spans="1:26" x14ac:dyDescent="0.25">
      <c r="A8" s="13" t="s">
        <v>67</v>
      </c>
      <c r="B8" s="12">
        <v>0.38999999999999996</v>
      </c>
      <c r="C8" s="12">
        <v>23.3</v>
      </c>
      <c r="D8" s="12">
        <v>56.75</v>
      </c>
      <c r="E8" s="12">
        <v>72.8</v>
      </c>
      <c r="F8" s="12">
        <v>0.4235841721759126</v>
      </c>
      <c r="G8" s="12">
        <v>17.274999999999999</v>
      </c>
      <c r="H8" s="12">
        <v>28.023424935838147</v>
      </c>
      <c r="I8" s="12">
        <v>3.9573286356653683</v>
      </c>
      <c r="J8" s="12">
        <v>7.4999999999999997E-2</v>
      </c>
      <c r="L8" s="12">
        <v>11.561950323834544</v>
      </c>
      <c r="M8" s="12"/>
      <c r="N8" s="12"/>
      <c r="O8" s="12"/>
      <c r="P8" s="14" t="s">
        <v>91</v>
      </c>
      <c r="Q8" s="20">
        <v>0.27092474109833342</v>
      </c>
      <c r="R8" s="20">
        <v>-0.36706962589610947</v>
      </c>
      <c r="S8" s="20">
        <v>0.5010889013859996</v>
      </c>
      <c r="T8" s="20">
        <v>4.8385033900094042E-3</v>
      </c>
      <c r="U8" s="20">
        <v>1</v>
      </c>
      <c r="V8" s="20"/>
      <c r="W8" s="20"/>
      <c r="X8" s="20"/>
      <c r="Y8" s="20"/>
      <c r="Z8" s="20"/>
    </row>
    <row r="9" spans="1:26" x14ac:dyDescent="0.25">
      <c r="A9" s="13" t="s">
        <v>68</v>
      </c>
      <c r="B9" s="12">
        <v>0.79749999999999999</v>
      </c>
      <c r="C9" s="12">
        <v>23.8</v>
      </c>
      <c r="D9" s="12">
        <v>52</v>
      </c>
      <c r="E9" s="12">
        <v>79.424999999999997</v>
      </c>
      <c r="F9" s="12">
        <v>0.98530593448236337</v>
      </c>
      <c r="G9" s="12">
        <v>2.9749999999999996</v>
      </c>
      <c r="H9" s="12">
        <v>10.697471808859254</v>
      </c>
      <c r="I9" s="12">
        <v>3.6519228148551228</v>
      </c>
      <c r="J9" s="12">
        <v>0.47500000000000003</v>
      </c>
      <c r="L9" s="12">
        <v>5.6473873474237415</v>
      </c>
      <c r="M9" s="12"/>
      <c r="N9" s="12"/>
      <c r="O9" s="12"/>
      <c r="P9" s="14" t="s">
        <v>59</v>
      </c>
      <c r="Q9" s="20">
        <v>0.62112792875485112</v>
      </c>
      <c r="R9" s="20">
        <v>-0.52325817357275084</v>
      </c>
      <c r="S9" s="20">
        <v>1.3910170694588065E-2</v>
      </c>
      <c r="T9" s="20">
        <v>0.39806291358400481</v>
      </c>
      <c r="U9" s="20">
        <v>0.26600308896926567</v>
      </c>
      <c r="V9" s="20">
        <v>1</v>
      </c>
      <c r="W9" s="20"/>
      <c r="X9" s="20"/>
      <c r="Y9" s="20"/>
      <c r="Z9" s="20"/>
    </row>
    <row r="10" spans="1:26" x14ac:dyDescent="0.25">
      <c r="A10" s="13" t="s">
        <v>69</v>
      </c>
      <c r="B10" s="12">
        <v>1.1100000000000001</v>
      </c>
      <c r="C10" s="12">
        <v>29</v>
      </c>
      <c r="D10" s="12">
        <v>41.424999999999997</v>
      </c>
      <c r="E10" s="12">
        <v>79.25</v>
      </c>
      <c r="F10" s="12">
        <v>1.007503532184483</v>
      </c>
      <c r="G10" s="12">
        <v>7.5250000000000004</v>
      </c>
      <c r="H10" s="12">
        <v>12.924401625492251</v>
      </c>
      <c r="I10" s="12">
        <v>3.5179099854912268</v>
      </c>
      <c r="J10" s="12">
        <v>0.16500000000000001</v>
      </c>
      <c r="L10" s="12">
        <v>4.0738829441140609</v>
      </c>
      <c r="M10" s="12"/>
      <c r="N10" s="12"/>
      <c r="O10" s="12"/>
      <c r="P10" s="27" t="s">
        <v>61</v>
      </c>
      <c r="Q10" s="20">
        <v>-0.44455583077519678</v>
      </c>
      <c r="R10" s="20">
        <v>0.64355115058535173</v>
      </c>
      <c r="S10" s="20">
        <v>0.36758460655650088</v>
      </c>
      <c r="T10" s="20">
        <v>-0.59602531773044409</v>
      </c>
      <c r="U10" s="20">
        <v>0.12803197100051911</v>
      </c>
      <c r="V10" s="20">
        <v>-0.33798997709641054</v>
      </c>
      <c r="W10" s="20">
        <v>1</v>
      </c>
      <c r="X10" s="20"/>
      <c r="Y10" s="20"/>
      <c r="Z10" s="20"/>
    </row>
    <row r="11" spans="1:26" x14ac:dyDescent="0.25">
      <c r="A11" s="13" t="s">
        <v>70</v>
      </c>
      <c r="B11" s="12">
        <v>1.0649999999999999</v>
      </c>
      <c r="C11" s="12">
        <v>23.866666666666664</v>
      </c>
      <c r="D11" s="12">
        <v>43.274999999999999</v>
      </c>
      <c r="E11" s="12">
        <v>80.8</v>
      </c>
      <c r="F11" s="12">
        <v>0.856360170903952</v>
      </c>
      <c r="G11" s="12">
        <v>8.875</v>
      </c>
      <c r="H11" s="12">
        <v>13.046013028923346</v>
      </c>
      <c r="I11" s="12">
        <v>3.8572282927659076</v>
      </c>
      <c r="J11" s="12">
        <v>0.30000000000000004</v>
      </c>
      <c r="L11" s="12">
        <v>5.8232508906602689</v>
      </c>
      <c r="M11" s="12"/>
      <c r="N11" s="12"/>
      <c r="O11" s="12"/>
      <c r="P11" s="27" t="s">
        <v>56</v>
      </c>
      <c r="Q11" s="20">
        <v>-0.82804998580145062</v>
      </c>
      <c r="R11" s="20">
        <v>0.67544229364338226</v>
      </c>
      <c r="S11" s="20">
        <v>5.3916796111094199E-2</v>
      </c>
      <c r="T11" s="20">
        <v>-0.71329831991274617</v>
      </c>
      <c r="U11" s="20">
        <v>-0.18350895348574295</v>
      </c>
      <c r="V11" s="20">
        <v>-0.59095877270393038</v>
      </c>
      <c r="W11" s="20">
        <v>0.60483323475026152</v>
      </c>
      <c r="X11" s="20">
        <v>1</v>
      </c>
      <c r="Y11" s="20"/>
      <c r="Z11" s="20"/>
    </row>
    <row r="12" spans="1:26" x14ac:dyDescent="0.25">
      <c r="A12" s="13" t="s">
        <v>71</v>
      </c>
      <c r="B12" s="12">
        <v>2.0049999999999999</v>
      </c>
      <c r="C12" s="12">
        <v>18.900000000000002</v>
      </c>
      <c r="D12" s="12">
        <v>38.150000000000006</v>
      </c>
      <c r="E12" s="12">
        <v>80.7</v>
      </c>
      <c r="F12" s="12">
        <v>1.0095036252127891</v>
      </c>
      <c r="G12" s="12">
        <v>9.6499999999999986</v>
      </c>
      <c r="H12" s="12">
        <v>16.195089930299986</v>
      </c>
      <c r="I12" s="12">
        <v>3.1891293488405381</v>
      </c>
      <c r="J12" s="12">
        <v>0.4325</v>
      </c>
      <c r="L12" s="12">
        <v>3.884665394114819</v>
      </c>
      <c r="M12" s="12"/>
      <c r="N12" s="12"/>
      <c r="O12" s="12"/>
      <c r="P12" s="14" t="s">
        <v>58</v>
      </c>
      <c r="Q12" s="20">
        <v>-0.37464229650773406</v>
      </c>
      <c r="R12" s="20">
        <v>0.76422732090139678</v>
      </c>
      <c r="S12" s="20">
        <v>-0.34804863730945873</v>
      </c>
      <c r="T12" s="20">
        <v>-0.32657082363138945</v>
      </c>
      <c r="U12" s="20">
        <v>-0.54838164556812474</v>
      </c>
      <c r="V12" s="20">
        <v>-0.3328564647085227</v>
      </c>
      <c r="W12" s="20">
        <v>0.25542859354687703</v>
      </c>
      <c r="X12" s="20">
        <v>0.35486129499145469</v>
      </c>
      <c r="Y12" s="20">
        <v>1</v>
      </c>
      <c r="Z12" s="20"/>
    </row>
    <row r="13" spans="1:26" ht="15.75" thickBot="1" x14ac:dyDescent="0.3">
      <c r="A13" s="13" t="s">
        <v>72</v>
      </c>
      <c r="B13" s="12">
        <v>1.7950000000000002</v>
      </c>
      <c r="C13" s="12">
        <v>25.633333333333336</v>
      </c>
      <c r="D13" s="12">
        <v>32.049999999999997</v>
      </c>
      <c r="E13" s="12">
        <v>81.25</v>
      </c>
      <c r="F13" s="12">
        <v>1.8836412147697443</v>
      </c>
      <c r="G13" s="12">
        <v>5.3</v>
      </c>
      <c r="H13" s="12">
        <v>12.446448702594147</v>
      </c>
      <c r="I13" s="12">
        <v>3.1658648639016707</v>
      </c>
      <c r="J13" s="12">
        <v>0.20749999999999996</v>
      </c>
      <c r="L13" s="12">
        <v>3.1268262021554136</v>
      </c>
      <c r="M13" s="12"/>
      <c r="N13" s="12"/>
      <c r="O13" s="12"/>
      <c r="P13" s="15" t="s">
        <v>60</v>
      </c>
      <c r="Q13" s="21">
        <v>0.13671051946049098</v>
      </c>
      <c r="R13" s="21">
        <v>0.18032107186343271</v>
      </c>
      <c r="S13" s="21">
        <v>-3.7179032645167788E-2</v>
      </c>
      <c r="T13" s="21">
        <v>-9.7570921850333461E-2</v>
      </c>
      <c r="U13" s="21">
        <v>-0.12728992262528765</v>
      </c>
      <c r="V13" s="21">
        <v>7.1840045275021261E-3</v>
      </c>
      <c r="W13" s="21">
        <v>0.27129171317252404</v>
      </c>
      <c r="X13" s="21">
        <v>0.10370818808928323</v>
      </c>
      <c r="Y13" s="21">
        <v>0.12116086900824342</v>
      </c>
      <c r="Z13" s="21">
        <v>1</v>
      </c>
    </row>
    <row r="14" spans="1:26" x14ac:dyDescent="0.25">
      <c r="A14" s="13" t="s">
        <v>73</v>
      </c>
      <c r="B14" s="12">
        <v>0.73499999999999999</v>
      </c>
      <c r="C14" s="12">
        <v>25.3</v>
      </c>
      <c r="D14" s="12">
        <v>52.5</v>
      </c>
      <c r="E14" s="12">
        <v>79.625</v>
      </c>
      <c r="F14" s="12">
        <v>1.0267149521673331</v>
      </c>
      <c r="G14" s="12">
        <v>2.9000000000000004</v>
      </c>
      <c r="H14" s="12">
        <v>15.594039814267914</v>
      </c>
      <c r="I14" s="12">
        <v>6.1306755963998096</v>
      </c>
      <c r="J14" s="12">
        <v>0.11000000000000001</v>
      </c>
      <c r="L14" s="12">
        <v>6.5693822374708688</v>
      </c>
      <c r="M14" s="12"/>
      <c r="N14" s="12"/>
      <c r="O14" s="12"/>
    </row>
    <row r="15" spans="1:26" x14ac:dyDescent="0.25">
      <c r="A15" s="13" t="s">
        <v>74</v>
      </c>
      <c r="B15" s="12">
        <v>0.34249999999999997</v>
      </c>
      <c r="C15" s="12">
        <v>41.066666666666663</v>
      </c>
      <c r="D15" s="12">
        <v>52.099999999999994</v>
      </c>
      <c r="E15" s="12">
        <v>71.075000000000003</v>
      </c>
      <c r="F15" s="12">
        <v>0.17729048879371767</v>
      </c>
      <c r="G15" s="12">
        <v>31.449999999999996</v>
      </c>
      <c r="H15" s="12">
        <v>16.809509162969764</v>
      </c>
      <c r="I15" s="12">
        <v>4.3004070852683505</v>
      </c>
      <c r="J15" s="12">
        <v>6.25E-2</v>
      </c>
      <c r="L15" s="12">
        <v>11.975653425158377</v>
      </c>
      <c r="M15" s="12"/>
      <c r="N15" s="12"/>
      <c r="O15" s="12"/>
    </row>
    <row r="16" spans="1:26" x14ac:dyDescent="0.25">
      <c r="A16" s="13" t="s">
        <v>75</v>
      </c>
      <c r="B16" s="12">
        <v>0.53749999999999998</v>
      </c>
      <c r="C16" s="12">
        <v>35.200000000000003</v>
      </c>
      <c r="D16" s="12">
        <v>49.825000000000003</v>
      </c>
      <c r="E16" s="12">
        <v>71.325000000000003</v>
      </c>
      <c r="F16" s="12">
        <v>0.36558240045941809</v>
      </c>
      <c r="G16" s="12">
        <v>17</v>
      </c>
      <c r="H16" s="12">
        <v>18.976067350683316</v>
      </c>
      <c r="I16" s="12">
        <v>3.5486638450606312</v>
      </c>
      <c r="J16" s="12">
        <v>7.2499999999999995E-2</v>
      </c>
      <c r="L16" s="12">
        <v>10.774746643862379</v>
      </c>
      <c r="M16" s="12"/>
      <c r="N16" s="12"/>
      <c r="O16" s="12"/>
    </row>
    <row r="17" spans="1:15" x14ac:dyDescent="0.25">
      <c r="A17" s="13" t="s">
        <v>76</v>
      </c>
      <c r="B17" s="12">
        <v>2.7675000000000001</v>
      </c>
      <c r="C17" s="12">
        <v>16.566666666666666</v>
      </c>
      <c r="D17" s="12">
        <v>31.824999999999999</v>
      </c>
      <c r="E17" s="12">
        <v>79.425000000000011</v>
      </c>
      <c r="F17" s="12">
        <v>4.9541480481438516</v>
      </c>
      <c r="G17" s="12">
        <v>1.375</v>
      </c>
      <c r="H17" s="12">
        <v>16.585185427350414</v>
      </c>
      <c r="I17" s="12">
        <v>9.5235850348736317</v>
      </c>
      <c r="J17" s="12">
        <v>0.84750000000000003</v>
      </c>
      <c r="L17" s="12">
        <v>7.5817648303367768</v>
      </c>
      <c r="M17" s="12"/>
      <c r="N17" s="12"/>
      <c r="O17" s="12"/>
    </row>
    <row r="18" spans="1:15" x14ac:dyDescent="0.25">
      <c r="A18" s="13" t="s">
        <v>77</v>
      </c>
      <c r="B18" s="12">
        <v>0.59</v>
      </c>
      <c r="C18" s="12">
        <v>30.966666666666669</v>
      </c>
      <c r="D18" s="12">
        <v>32.699999999999996</v>
      </c>
      <c r="E18" s="12">
        <v>73.275000000000006</v>
      </c>
      <c r="F18" s="12">
        <v>0.84397011816970002</v>
      </c>
      <c r="G18" s="12">
        <v>4.95</v>
      </c>
      <c r="H18" s="12">
        <v>17.140533560528418</v>
      </c>
      <c r="I18" s="12">
        <v>2.9745434902695247</v>
      </c>
      <c r="J18" s="12">
        <v>9.7500000000000003E-2</v>
      </c>
      <c r="L18" s="12">
        <v>4.3281078710105731</v>
      </c>
      <c r="M18" s="12"/>
      <c r="N18" s="12"/>
      <c r="O18" s="12"/>
    </row>
    <row r="19" spans="1:15" x14ac:dyDescent="0.25">
      <c r="A19" s="13" t="s">
        <v>78</v>
      </c>
      <c r="B19" s="12">
        <v>2.84</v>
      </c>
      <c r="C19" s="12">
        <v>19.566666666666666</v>
      </c>
      <c r="D19" s="12">
        <v>30.15</v>
      </c>
      <c r="E19" s="12">
        <v>79.550000000000011</v>
      </c>
      <c r="F19" s="12">
        <v>9.4837038370253168</v>
      </c>
      <c r="G19" s="12">
        <v>0</v>
      </c>
      <c r="H19" s="12">
        <v>12.45597212871429</v>
      </c>
      <c r="I19" s="12">
        <v>2.8610599630926479</v>
      </c>
      <c r="J19" s="12">
        <v>0.16250000000000001</v>
      </c>
      <c r="L19" s="12">
        <v>3.6319395910620855</v>
      </c>
      <c r="M19" s="12"/>
      <c r="N19" s="12"/>
      <c r="O19" s="12"/>
    </row>
    <row r="20" spans="1:15" x14ac:dyDescent="0.25">
      <c r="A20" s="13" t="s">
        <v>79</v>
      </c>
      <c r="B20" s="12">
        <v>2.85</v>
      </c>
      <c r="C20" s="12">
        <v>16.133333333333336</v>
      </c>
      <c r="D20" s="12">
        <v>47.475000000000001</v>
      </c>
      <c r="E20" s="12">
        <v>79.824999999999989</v>
      </c>
      <c r="F20" s="12">
        <v>5.0234132139762169</v>
      </c>
      <c r="G20" s="12">
        <v>2.2999999999999998</v>
      </c>
      <c r="H20" s="12">
        <v>14.096541466328636</v>
      </c>
      <c r="I20" s="12">
        <v>3.1214504902389208</v>
      </c>
      <c r="J20" s="12">
        <v>0.79249999999999998</v>
      </c>
      <c r="L20" s="12">
        <v>5.4234955898584758</v>
      </c>
      <c r="M20" s="12"/>
      <c r="N20" s="12"/>
      <c r="O20" s="12"/>
    </row>
    <row r="21" spans="1:15" x14ac:dyDescent="0.25">
      <c r="A21" s="13" t="s">
        <v>80</v>
      </c>
      <c r="B21" s="12">
        <v>1.2625000000000002</v>
      </c>
      <c r="C21" s="12">
        <v>17.099999999999998</v>
      </c>
      <c r="D21" s="12">
        <v>33.674999999999997</v>
      </c>
      <c r="E21" s="12">
        <v>79.825000000000003</v>
      </c>
      <c r="F21" s="12">
        <v>1.0781844142525034</v>
      </c>
      <c r="G21" s="12">
        <v>24.775000000000002</v>
      </c>
      <c r="H21" s="12">
        <v>13.460164618886099</v>
      </c>
      <c r="I21" s="12">
        <v>3.7600396894814501</v>
      </c>
      <c r="J21" s="12">
        <v>0.43</v>
      </c>
      <c r="L21" s="12">
        <v>3.9245975178626118</v>
      </c>
      <c r="M21" s="12"/>
      <c r="N21" s="12"/>
      <c r="O21" s="12"/>
    </row>
    <row r="22" spans="1:15" x14ac:dyDescent="0.25">
      <c r="A22" s="13" t="s">
        <v>81</v>
      </c>
      <c r="B22" s="12">
        <v>0.44750000000000001</v>
      </c>
      <c r="C22" s="12">
        <v>39.733333333333327</v>
      </c>
      <c r="D22" s="12">
        <v>27.8</v>
      </c>
      <c r="E22" s="12">
        <v>75.150000000000006</v>
      </c>
      <c r="F22" s="12">
        <v>1.2718781484765527</v>
      </c>
      <c r="G22" s="12">
        <v>7</v>
      </c>
      <c r="H22" s="12">
        <v>19.697171840404547</v>
      </c>
      <c r="I22" s="12">
        <v>2.8722536518979203</v>
      </c>
      <c r="J22" s="12">
        <v>7.7500000000000013E-2</v>
      </c>
      <c r="L22" s="12">
        <v>7.7377516663396442</v>
      </c>
      <c r="M22" s="12"/>
      <c r="N22" s="12"/>
      <c r="O22" s="12"/>
    </row>
    <row r="23" spans="1:15" x14ac:dyDescent="0.25">
      <c r="A23" s="13" t="s">
        <v>82</v>
      </c>
      <c r="B23" s="12">
        <v>0.79500000000000015</v>
      </c>
      <c r="C23" s="12">
        <v>25.366666666666664</v>
      </c>
      <c r="D23" s="12">
        <v>50.45</v>
      </c>
      <c r="E23" s="12">
        <v>78.599999999999994</v>
      </c>
      <c r="F23" s="12">
        <v>0.94634491915387986</v>
      </c>
      <c r="G23" s="12">
        <v>20.5</v>
      </c>
      <c r="H23" s="12">
        <v>12.616853250937083</v>
      </c>
      <c r="I23" s="12">
        <v>3.7781288996564037</v>
      </c>
      <c r="J23" s="12">
        <v>0.3175</v>
      </c>
      <c r="L23" s="12">
        <v>4.5742512507033943</v>
      </c>
      <c r="M23" s="12"/>
      <c r="N23" s="12"/>
      <c r="O23" s="12"/>
    </row>
    <row r="24" spans="1:15" x14ac:dyDescent="0.25">
      <c r="A24" s="13" t="s">
        <v>83</v>
      </c>
      <c r="B24" s="12">
        <v>0.25</v>
      </c>
      <c r="C24" s="12">
        <v>45.9</v>
      </c>
      <c r="D24" s="12">
        <v>39.85</v>
      </c>
      <c r="E24" s="12">
        <v>72.424999999999997</v>
      </c>
      <c r="F24" s="12">
        <v>0.60031406181573355</v>
      </c>
      <c r="G24" s="12">
        <v>17.524999999999999</v>
      </c>
      <c r="H24" s="12">
        <v>20.378623581279776</v>
      </c>
      <c r="I24" s="12">
        <v>2.4328180022382093</v>
      </c>
      <c r="J24" s="12">
        <v>7.0000000000000007E-2</v>
      </c>
      <c r="L24" s="12">
        <v>12.519624576586597</v>
      </c>
      <c r="M24" s="12"/>
      <c r="N24" s="12"/>
      <c r="O24" s="12"/>
    </row>
    <row r="25" spans="1:15" x14ac:dyDescent="0.25">
      <c r="A25" s="13" t="s">
        <v>84</v>
      </c>
      <c r="B25" s="12">
        <v>0.73249999999999993</v>
      </c>
      <c r="C25" s="12">
        <v>17.566666666666666</v>
      </c>
      <c r="D25" s="12">
        <v>31.450000000000003</v>
      </c>
      <c r="E25" s="12">
        <v>77.849999999999994</v>
      </c>
      <c r="F25" s="12">
        <v>1.0052857596685083</v>
      </c>
      <c r="G25" s="12">
        <v>15.825000000000001</v>
      </c>
      <c r="H25" s="12">
        <v>17.117489973041856</v>
      </c>
      <c r="I25" s="12">
        <v>3.7820355503865684</v>
      </c>
      <c r="J25" s="12">
        <v>0.1125</v>
      </c>
      <c r="L25" s="12">
        <v>6.325342325565952</v>
      </c>
      <c r="M25" s="12"/>
      <c r="N25" s="12"/>
      <c r="O25" s="12"/>
    </row>
    <row r="26" spans="1:15" x14ac:dyDescent="0.25">
      <c r="A26" s="13" t="s">
        <v>85</v>
      </c>
      <c r="B26" s="12">
        <v>0.58749999999999991</v>
      </c>
      <c r="C26" s="12">
        <v>26.666666666666668</v>
      </c>
      <c r="D26" s="12">
        <v>31.450000000000003</v>
      </c>
      <c r="E26" s="12">
        <v>74.325000000000003</v>
      </c>
      <c r="F26" s="12">
        <v>1.0247129050512878</v>
      </c>
      <c r="G26" s="12">
        <v>7.1000000000000005</v>
      </c>
      <c r="H26" s="12">
        <v>22.277730283152593</v>
      </c>
      <c r="I26" s="12">
        <v>3.0196806898686837</v>
      </c>
      <c r="J26" s="12">
        <v>9.5000000000000001E-2</v>
      </c>
      <c r="L26" s="12">
        <v>10.12259926947096</v>
      </c>
      <c r="M26" s="12"/>
      <c r="N26" s="12"/>
      <c r="O26" s="12"/>
    </row>
    <row r="27" spans="1:15" x14ac:dyDescent="0.25">
      <c r="A27" s="13" t="s">
        <v>86</v>
      </c>
      <c r="B27" s="12">
        <v>0.83249999999999991</v>
      </c>
      <c r="C27" s="12">
        <v>17.233333333333331</v>
      </c>
      <c r="D27" s="12">
        <v>53.274999999999999</v>
      </c>
      <c r="E27" s="12">
        <v>79.3</v>
      </c>
      <c r="F27" s="12">
        <v>0.22741736953104455</v>
      </c>
      <c r="G27" s="12">
        <v>29.200000000000003</v>
      </c>
      <c r="H27" s="12">
        <v>25.546172701396372</v>
      </c>
      <c r="I27" s="12">
        <v>3.4372555442993411</v>
      </c>
      <c r="J27" s="12">
        <v>0.40500000000000003</v>
      </c>
      <c r="L27" s="12">
        <v>6.0214720173847454</v>
      </c>
      <c r="M27" s="12"/>
      <c r="N27" s="12"/>
      <c r="O27" s="12"/>
    </row>
    <row r="28" spans="1:15" x14ac:dyDescent="0.25">
      <c r="A28" s="13" t="s">
        <v>87</v>
      </c>
      <c r="B28" s="12">
        <v>1.5725</v>
      </c>
      <c r="C28" s="12">
        <v>14.866666666666667</v>
      </c>
      <c r="D28" s="12">
        <v>69.525000000000006</v>
      </c>
      <c r="E28" s="12">
        <v>80.875</v>
      </c>
      <c r="F28" s="12">
        <v>0.15387717699937298</v>
      </c>
      <c r="G28" s="12">
        <v>41.35</v>
      </c>
      <c r="H28" s="12">
        <v>18.873496819077829</v>
      </c>
      <c r="I28" s="12">
        <v>3.3253843946499728</v>
      </c>
      <c r="J28" s="12">
        <v>0.91750000000000009</v>
      </c>
      <c r="L28" s="12">
        <v>5.0089150999056358</v>
      </c>
      <c r="M28" s="12"/>
      <c r="N28" s="12"/>
      <c r="O28" s="12"/>
    </row>
    <row r="29" spans="1:15" x14ac:dyDescent="0.25">
      <c r="A29" s="13" t="s">
        <v>88</v>
      </c>
      <c r="B29" s="12">
        <v>2.6074999999999999</v>
      </c>
      <c r="C29" s="12">
        <v>23.7</v>
      </c>
      <c r="D29" s="12">
        <v>56.925000000000004</v>
      </c>
      <c r="E29" s="12">
        <v>79.399999999999991</v>
      </c>
      <c r="F29" s="12">
        <v>2.6363836506659157</v>
      </c>
      <c r="G29" s="12">
        <v>1.4999999999999998</v>
      </c>
      <c r="H29" s="12">
        <v>12.814229840505938</v>
      </c>
      <c r="I29" s="12">
        <v>3.2295611574477481</v>
      </c>
      <c r="J29" s="12">
        <v>0.42499999999999993</v>
      </c>
      <c r="L29" s="12">
        <v>3.8232249724783998</v>
      </c>
      <c r="M29" s="12"/>
      <c r="N29" s="12"/>
      <c r="O29" s="12"/>
    </row>
  </sheetData>
  <conditionalFormatting sqref="P3:Z1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80" zoomScaleNormal="80" workbookViewId="0">
      <selection activeCell="K1" sqref="K1"/>
    </sheetView>
  </sheetViews>
  <sheetFormatPr defaultRowHeight="15" x14ac:dyDescent="0.25"/>
  <cols>
    <col min="12" max="12" width="9.42578125" bestFit="1" customWidth="1"/>
  </cols>
  <sheetData>
    <row r="1" spans="1:11" x14ac:dyDescent="0.25">
      <c r="A1" t="s">
        <v>45</v>
      </c>
      <c r="K1" t="s">
        <v>95</v>
      </c>
    </row>
    <row r="2" spans="1:11" x14ac:dyDescent="0.25">
      <c r="A2" s="1" t="s">
        <v>43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1" x14ac:dyDescent="0.25">
      <c r="A3" s="1" t="s">
        <v>10</v>
      </c>
      <c r="B3" s="4">
        <v>0.41</v>
      </c>
      <c r="C3" s="4">
        <v>0.53</v>
      </c>
      <c r="D3" s="4">
        <v>0.5</v>
      </c>
      <c r="E3" s="4">
        <v>0.43</v>
      </c>
      <c r="F3" s="4">
        <v>0.48</v>
      </c>
      <c r="G3" s="4">
        <v>0.55000000000000004</v>
      </c>
      <c r="H3" s="4">
        <v>0.64</v>
      </c>
      <c r="I3" s="4">
        <v>0.54</v>
      </c>
      <c r="K3" s="22">
        <f>AVERAGE(B3:E3)</f>
        <v>0.46749999999999997</v>
      </c>
    </row>
    <row r="4" spans="1:11" x14ac:dyDescent="0.25">
      <c r="A4" s="1" t="s">
        <v>11</v>
      </c>
      <c r="B4" s="4" t="s">
        <v>38</v>
      </c>
      <c r="C4" s="4" t="s">
        <v>38</v>
      </c>
      <c r="D4" s="4" t="s">
        <v>38</v>
      </c>
      <c r="E4" s="4">
        <v>0.06</v>
      </c>
      <c r="F4" s="4">
        <v>0.04</v>
      </c>
      <c r="G4" s="4">
        <v>0.04</v>
      </c>
      <c r="H4" s="4">
        <v>0.09</v>
      </c>
      <c r="I4" s="4">
        <v>0.09</v>
      </c>
      <c r="K4" s="22">
        <f t="shared" ref="K4:K29" si="0">AVERAGE(B4:E4)</f>
        <v>0.06</v>
      </c>
    </row>
    <row r="5" spans="1:11" x14ac:dyDescent="0.25">
      <c r="A5" s="1" t="s">
        <v>12</v>
      </c>
      <c r="B5" s="4">
        <v>0.11</v>
      </c>
      <c r="C5" s="4">
        <v>0.11</v>
      </c>
      <c r="D5" s="4">
        <v>0.12</v>
      </c>
      <c r="E5" s="4">
        <v>0.11</v>
      </c>
      <c r="F5" s="4">
        <v>0.12</v>
      </c>
      <c r="G5" s="4">
        <v>0.12</v>
      </c>
      <c r="H5" s="4">
        <v>0.13</v>
      </c>
      <c r="I5" s="4">
        <v>0.12</v>
      </c>
      <c r="K5" s="22">
        <f t="shared" si="0"/>
        <v>0.11249999999999999</v>
      </c>
    </row>
    <row r="6" spans="1:11" x14ac:dyDescent="0.25">
      <c r="A6" s="1" t="s">
        <v>13</v>
      </c>
      <c r="B6" s="4">
        <v>0.85</v>
      </c>
      <c r="C6" s="4">
        <v>0.81</v>
      </c>
      <c r="D6" s="4">
        <v>0.8</v>
      </c>
      <c r="E6" s="4">
        <v>0.81</v>
      </c>
      <c r="F6" s="4">
        <v>0.82</v>
      </c>
      <c r="G6" s="4">
        <v>0.88</v>
      </c>
      <c r="H6" s="4">
        <v>0.91</v>
      </c>
      <c r="I6" s="4">
        <v>0.85</v>
      </c>
      <c r="K6" s="22">
        <f t="shared" si="0"/>
        <v>0.8175</v>
      </c>
    </row>
    <row r="7" spans="1:11" x14ac:dyDescent="0.25">
      <c r="A7" s="1" t="s">
        <v>44</v>
      </c>
      <c r="B7" s="4">
        <v>0.28000000000000003</v>
      </c>
      <c r="C7" s="4">
        <v>0.36</v>
      </c>
      <c r="D7" s="4">
        <v>0.36</v>
      </c>
      <c r="E7" s="4">
        <v>0.37</v>
      </c>
      <c r="F7" s="4">
        <v>0.38</v>
      </c>
      <c r="G7" s="4">
        <v>0.35</v>
      </c>
      <c r="H7" s="4">
        <v>0.39</v>
      </c>
      <c r="I7" s="4">
        <v>0.39</v>
      </c>
      <c r="K7" s="22">
        <f t="shared" si="0"/>
        <v>0.34250000000000003</v>
      </c>
    </row>
    <row r="8" spans="1:11" x14ac:dyDescent="0.25">
      <c r="A8" s="1" t="s">
        <v>15</v>
      </c>
      <c r="B8" s="4">
        <v>0.05</v>
      </c>
      <c r="C8" s="4">
        <v>0.08</v>
      </c>
      <c r="D8" s="4">
        <v>0.09</v>
      </c>
      <c r="E8" s="4">
        <v>0.08</v>
      </c>
      <c r="F8" s="4">
        <v>0.1</v>
      </c>
      <c r="G8" s="4">
        <v>0.1</v>
      </c>
      <c r="H8" s="4">
        <v>0.1</v>
      </c>
      <c r="I8" s="4">
        <v>0.11</v>
      </c>
      <c r="K8" s="22">
        <f t="shared" si="0"/>
        <v>7.4999999999999997E-2</v>
      </c>
    </row>
    <row r="9" spans="1:11" x14ac:dyDescent="0.25">
      <c r="A9" s="1" t="s">
        <v>16</v>
      </c>
      <c r="B9" s="4">
        <v>0.39</v>
      </c>
      <c r="C9" s="4">
        <v>0.42</v>
      </c>
      <c r="D9" s="4">
        <v>0.54</v>
      </c>
      <c r="E9" s="4">
        <v>0.55000000000000004</v>
      </c>
      <c r="F9" s="4">
        <v>0.59</v>
      </c>
      <c r="G9" s="4">
        <v>0.54</v>
      </c>
      <c r="H9" s="4">
        <v>0.52</v>
      </c>
      <c r="I9" s="4">
        <v>0.51</v>
      </c>
      <c r="K9" s="22">
        <f t="shared" si="0"/>
        <v>0.47500000000000003</v>
      </c>
    </row>
    <row r="10" spans="1:11" x14ac:dyDescent="0.25">
      <c r="A10" s="1" t="s">
        <v>17</v>
      </c>
      <c r="B10" s="4">
        <v>0.16</v>
      </c>
      <c r="C10" s="4">
        <v>0.17</v>
      </c>
      <c r="D10" s="4">
        <v>0.17</v>
      </c>
      <c r="E10" s="4">
        <v>0.16</v>
      </c>
      <c r="F10" s="4">
        <v>0.21</v>
      </c>
      <c r="G10" s="4">
        <v>0.19</v>
      </c>
      <c r="H10" s="4">
        <v>0.17</v>
      </c>
      <c r="I10" s="4">
        <v>0.15</v>
      </c>
      <c r="K10" s="22">
        <f t="shared" si="0"/>
        <v>0.16500000000000001</v>
      </c>
    </row>
    <row r="11" spans="1:11" x14ac:dyDescent="0.25">
      <c r="A11" s="1" t="s">
        <v>18</v>
      </c>
      <c r="B11" s="4">
        <v>0.24</v>
      </c>
      <c r="C11" s="4">
        <v>0.27</v>
      </c>
      <c r="D11" s="4">
        <v>0.32</v>
      </c>
      <c r="E11" s="4">
        <v>0.37</v>
      </c>
      <c r="F11" s="4">
        <v>0.45</v>
      </c>
      <c r="G11" s="4">
        <v>0.46</v>
      </c>
      <c r="H11" s="4">
        <v>0.43</v>
      </c>
      <c r="I11" s="4">
        <v>0.28999999999999998</v>
      </c>
      <c r="K11" s="22">
        <f t="shared" si="0"/>
        <v>0.30000000000000004</v>
      </c>
    </row>
    <row r="12" spans="1:11" x14ac:dyDescent="0.25">
      <c r="A12" s="1" t="s">
        <v>19</v>
      </c>
      <c r="B12" s="4">
        <v>0.41</v>
      </c>
      <c r="C12" s="4">
        <v>0.47</v>
      </c>
      <c r="D12" s="4">
        <v>0.47</v>
      </c>
      <c r="E12" s="4">
        <v>0.38</v>
      </c>
      <c r="F12" s="4">
        <v>0.39</v>
      </c>
      <c r="G12" s="4">
        <v>0.47</v>
      </c>
      <c r="H12" s="4">
        <v>0.5</v>
      </c>
      <c r="I12" s="4">
        <v>0.46</v>
      </c>
      <c r="K12" s="22">
        <f t="shared" si="0"/>
        <v>0.4325</v>
      </c>
    </row>
    <row r="13" spans="1:11" x14ac:dyDescent="0.25">
      <c r="A13" s="1" t="s">
        <v>20</v>
      </c>
      <c r="B13" s="4">
        <v>0.15</v>
      </c>
      <c r="C13" s="4">
        <v>0.28999999999999998</v>
      </c>
      <c r="D13" s="4">
        <v>0.2</v>
      </c>
      <c r="E13" s="4">
        <v>0.19</v>
      </c>
      <c r="F13" s="4">
        <v>0.22</v>
      </c>
      <c r="G13" s="4">
        <v>0.16</v>
      </c>
      <c r="H13" s="4">
        <v>0.15</v>
      </c>
      <c r="I13" s="4">
        <v>0.2</v>
      </c>
      <c r="K13" s="22">
        <f t="shared" si="0"/>
        <v>0.20749999999999996</v>
      </c>
    </row>
    <row r="14" spans="1:11" x14ac:dyDescent="0.25">
      <c r="A14" s="1" t="s">
        <v>21</v>
      </c>
      <c r="B14" s="4">
        <v>0.03</v>
      </c>
      <c r="C14" s="4">
        <v>0.09</v>
      </c>
      <c r="D14" s="4">
        <v>0.15</v>
      </c>
      <c r="E14" s="4">
        <v>0.17</v>
      </c>
      <c r="F14" s="4">
        <v>0.17</v>
      </c>
      <c r="G14" s="4">
        <v>0.2</v>
      </c>
      <c r="H14" s="4">
        <v>0.23</v>
      </c>
      <c r="I14" s="4">
        <v>0.16</v>
      </c>
      <c r="K14" s="22">
        <f t="shared" si="0"/>
        <v>0.11000000000000001</v>
      </c>
    </row>
    <row r="15" spans="1:11" x14ac:dyDescent="0.25">
      <c r="A15" s="1" t="s">
        <v>22</v>
      </c>
      <c r="B15" s="4">
        <v>0.06</v>
      </c>
      <c r="C15" s="4">
        <v>7.0000000000000007E-2</v>
      </c>
      <c r="D15" s="4">
        <v>0.06</v>
      </c>
      <c r="E15" s="4">
        <v>0.06</v>
      </c>
      <c r="F15" s="4">
        <v>7.0000000000000007E-2</v>
      </c>
      <c r="G15" s="4">
        <v>0.08</v>
      </c>
      <c r="H15" s="4">
        <v>0.06</v>
      </c>
      <c r="I15" s="4">
        <v>7.0000000000000007E-2</v>
      </c>
      <c r="K15" s="22">
        <f t="shared" si="0"/>
        <v>6.25E-2</v>
      </c>
    </row>
    <row r="16" spans="1:11" x14ac:dyDescent="0.25">
      <c r="A16" s="1" t="s">
        <v>23</v>
      </c>
      <c r="B16" s="4">
        <v>0.04</v>
      </c>
      <c r="C16" s="4">
        <v>0.06</v>
      </c>
      <c r="D16" s="4">
        <v>0.08</v>
      </c>
      <c r="E16" s="4">
        <v>0.11</v>
      </c>
      <c r="F16" s="4">
        <v>0.11</v>
      </c>
      <c r="G16" s="4">
        <v>0.11</v>
      </c>
      <c r="H16" s="4">
        <v>0.1</v>
      </c>
      <c r="I16" s="4">
        <v>0.13</v>
      </c>
      <c r="K16" s="22">
        <f t="shared" si="0"/>
        <v>7.2499999999999995E-2</v>
      </c>
    </row>
    <row r="17" spans="1:11" x14ac:dyDescent="0.25">
      <c r="A17" s="1" t="s">
        <v>24</v>
      </c>
      <c r="B17" s="4">
        <v>0.79</v>
      </c>
      <c r="C17" s="4">
        <v>0.79</v>
      </c>
      <c r="D17" s="4">
        <v>0.89</v>
      </c>
      <c r="E17" s="4">
        <v>0.92</v>
      </c>
      <c r="F17" s="4">
        <v>0.97</v>
      </c>
      <c r="G17" s="4">
        <v>1.04</v>
      </c>
      <c r="H17" s="4">
        <v>1.05</v>
      </c>
      <c r="I17" s="4">
        <v>0.97</v>
      </c>
      <c r="K17" s="22">
        <f t="shared" si="0"/>
        <v>0.84750000000000003</v>
      </c>
    </row>
    <row r="18" spans="1:11" x14ac:dyDescent="0.25">
      <c r="A18" s="1" t="s">
        <v>25</v>
      </c>
      <c r="B18" s="4">
        <v>7.0000000000000007E-2</v>
      </c>
      <c r="C18" s="4">
        <v>0.11</v>
      </c>
      <c r="D18" s="4">
        <v>0.13</v>
      </c>
      <c r="E18" s="4">
        <v>0.08</v>
      </c>
      <c r="F18" s="4">
        <v>0.08</v>
      </c>
      <c r="G18" s="4">
        <v>0.1</v>
      </c>
      <c r="H18" s="4">
        <v>0.09</v>
      </c>
      <c r="I18" s="4">
        <v>0.11</v>
      </c>
      <c r="K18" s="22">
        <f t="shared" si="0"/>
        <v>9.7500000000000003E-2</v>
      </c>
    </row>
    <row r="19" spans="1:11" x14ac:dyDescent="0.25">
      <c r="A19" s="1" t="s">
        <v>26</v>
      </c>
      <c r="B19" s="4">
        <v>0.18</v>
      </c>
      <c r="C19" s="4">
        <v>0.17</v>
      </c>
      <c r="D19" s="4">
        <v>0.15</v>
      </c>
      <c r="E19" s="4">
        <v>0.15</v>
      </c>
      <c r="F19" s="4">
        <v>0.2</v>
      </c>
      <c r="G19" s="4">
        <v>0.18</v>
      </c>
      <c r="H19" s="4">
        <v>0.18</v>
      </c>
      <c r="I19" s="4">
        <v>0.25</v>
      </c>
      <c r="K19" s="22">
        <f t="shared" si="0"/>
        <v>0.16250000000000001</v>
      </c>
    </row>
    <row r="20" spans="1:11" x14ac:dyDescent="0.25">
      <c r="A20" s="1" t="s">
        <v>27</v>
      </c>
      <c r="B20" s="4">
        <v>0.73</v>
      </c>
      <c r="C20" s="4">
        <v>0.82</v>
      </c>
      <c r="D20" s="4">
        <v>0.81</v>
      </c>
      <c r="E20" s="4">
        <v>0.81</v>
      </c>
      <c r="F20" s="4">
        <v>0.8</v>
      </c>
      <c r="G20" s="4">
        <v>0.82</v>
      </c>
      <c r="H20" s="4">
        <v>0.81</v>
      </c>
      <c r="I20" s="4">
        <v>0.75</v>
      </c>
      <c r="K20" s="22">
        <f t="shared" si="0"/>
        <v>0.79249999999999998</v>
      </c>
    </row>
    <row r="21" spans="1:11" x14ac:dyDescent="0.25">
      <c r="A21" s="1" t="s">
        <v>28</v>
      </c>
      <c r="B21" s="4">
        <v>0.23</v>
      </c>
      <c r="C21" s="4">
        <v>0.52</v>
      </c>
      <c r="D21" s="4">
        <v>0.47</v>
      </c>
      <c r="E21" s="4">
        <v>0.5</v>
      </c>
      <c r="F21" s="4">
        <v>0.43</v>
      </c>
      <c r="G21" s="4">
        <v>0.3</v>
      </c>
      <c r="H21" s="4">
        <v>0.32</v>
      </c>
      <c r="I21" s="4">
        <v>0.27</v>
      </c>
      <c r="K21" s="22">
        <f t="shared" si="0"/>
        <v>0.43</v>
      </c>
    </row>
    <row r="22" spans="1:11" x14ac:dyDescent="0.25">
      <c r="A22" s="1" t="s">
        <v>29</v>
      </c>
      <c r="B22" s="4">
        <v>0.05</v>
      </c>
      <c r="C22" s="4">
        <v>7.0000000000000007E-2</v>
      </c>
      <c r="D22" s="4">
        <v>0.09</v>
      </c>
      <c r="E22" s="4">
        <v>0.1</v>
      </c>
      <c r="F22" s="4">
        <v>0.08</v>
      </c>
      <c r="G22" s="4">
        <v>0.09</v>
      </c>
      <c r="H22" s="4">
        <v>0.08</v>
      </c>
      <c r="I22" s="4">
        <v>0.08</v>
      </c>
      <c r="K22" s="22">
        <f t="shared" si="0"/>
        <v>7.7500000000000013E-2</v>
      </c>
    </row>
    <row r="23" spans="1:11" x14ac:dyDescent="0.25">
      <c r="A23" s="1" t="s">
        <v>30</v>
      </c>
      <c r="B23" s="4">
        <v>0.63</v>
      </c>
      <c r="C23" s="4">
        <v>0.21</v>
      </c>
      <c r="D23" s="4">
        <v>0.21</v>
      </c>
      <c r="E23" s="4">
        <v>0.22</v>
      </c>
      <c r="F23" s="4">
        <v>0.27</v>
      </c>
      <c r="G23" s="4">
        <v>0.23</v>
      </c>
      <c r="H23" s="4">
        <v>0.28999999999999998</v>
      </c>
      <c r="I23" s="4">
        <v>0.31</v>
      </c>
      <c r="K23" s="22">
        <f t="shared" si="0"/>
        <v>0.3175</v>
      </c>
    </row>
    <row r="24" spans="1:11" x14ac:dyDescent="0.25">
      <c r="A24" s="1" t="s">
        <v>31</v>
      </c>
      <c r="B24" s="4" t="s">
        <v>38</v>
      </c>
      <c r="C24" s="4" t="s">
        <v>38</v>
      </c>
      <c r="D24" s="4" t="s">
        <v>38</v>
      </c>
      <c r="E24" s="4">
        <v>7.0000000000000007E-2</v>
      </c>
      <c r="F24" s="4">
        <v>0.09</v>
      </c>
      <c r="G24" s="4">
        <v>0.08</v>
      </c>
      <c r="H24" s="4">
        <v>7.0000000000000007E-2</v>
      </c>
      <c r="I24" s="4">
        <v>0.09</v>
      </c>
      <c r="K24" s="22">
        <f t="shared" si="0"/>
        <v>7.0000000000000007E-2</v>
      </c>
    </row>
    <row r="25" spans="1:11" x14ac:dyDescent="0.25">
      <c r="A25" s="1" t="s">
        <v>32</v>
      </c>
      <c r="B25" s="4">
        <v>0.1</v>
      </c>
      <c r="C25" s="4">
        <v>0.11</v>
      </c>
      <c r="D25" s="4">
        <v>0.12</v>
      </c>
      <c r="E25" s="4">
        <v>0.12</v>
      </c>
      <c r="F25" s="4">
        <v>0.13</v>
      </c>
      <c r="G25" s="4">
        <v>0.15</v>
      </c>
      <c r="H25" s="4">
        <v>0.13</v>
      </c>
      <c r="I25" s="4">
        <v>0.13</v>
      </c>
      <c r="K25" s="22">
        <f t="shared" si="0"/>
        <v>0.1125</v>
      </c>
    </row>
    <row r="26" spans="1:11" x14ac:dyDescent="0.25">
      <c r="A26" s="1" t="s">
        <v>33</v>
      </c>
      <c r="B26" s="4">
        <v>7.0000000000000007E-2</v>
      </c>
      <c r="C26" s="4">
        <v>0.12</v>
      </c>
      <c r="D26" s="4">
        <v>0.1</v>
      </c>
      <c r="E26" s="4">
        <v>0.09</v>
      </c>
      <c r="F26" s="4">
        <v>0.1</v>
      </c>
      <c r="G26" s="4">
        <v>0.09</v>
      </c>
      <c r="H26" s="4">
        <v>0.09</v>
      </c>
      <c r="I26" s="4">
        <v>0.09</v>
      </c>
      <c r="K26" s="22">
        <f t="shared" si="0"/>
        <v>9.5000000000000001E-2</v>
      </c>
    </row>
    <row r="27" spans="1:11" x14ac:dyDescent="0.25">
      <c r="A27" s="1" t="s">
        <v>34</v>
      </c>
      <c r="B27" s="4">
        <v>0.37</v>
      </c>
      <c r="C27" s="4">
        <v>0.46</v>
      </c>
      <c r="D27" s="4">
        <v>0.4</v>
      </c>
      <c r="E27" s="4">
        <v>0.39</v>
      </c>
      <c r="F27" s="4">
        <v>0.44</v>
      </c>
      <c r="G27" s="4">
        <v>0.54</v>
      </c>
      <c r="H27" s="4">
        <v>0.55000000000000004</v>
      </c>
      <c r="I27" s="4">
        <v>0.53</v>
      </c>
      <c r="K27" s="22">
        <f t="shared" si="0"/>
        <v>0.40500000000000003</v>
      </c>
    </row>
    <row r="28" spans="1:11" x14ac:dyDescent="0.25">
      <c r="A28" s="1" t="s">
        <v>35</v>
      </c>
      <c r="B28" s="4">
        <v>0.78</v>
      </c>
      <c r="C28" s="4">
        <v>0.94</v>
      </c>
      <c r="D28" s="4">
        <v>1.02</v>
      </c>
      <c r="E28" s="4">
        <v>0.93</v>
      </c>
      <c r="F28" s="4">
        <v>0.98</v>
      </c>
      <c r="G28" s="4">
        <v>1.1200000000000001</v>
      </c>
      <c r="H28" s="4">
        <v>0.97</v>
      </c>
      <c r="I28" s="4">
        <v>1.02</v>
      </c>
      <c r="K28" s="22">
        <f t="shared" si="0"/>
        <v>0.91750000000000009</v>
      </c>
    </row>
    <row r="29" spans="1:11" x14ac:dyDescent="0.25">
      <c r="A29" s="1" t="s">
        <v>36</v>
      </c>
      <c r="B29" s="4">
        <v>0.36</v>
      </c>
      <c r="C29" s="4">
        <v>0.47</v>
      </c>
      <c r="D29" s="4">
        <v>0.51</v>
      </c>
      <c r="E29" s="4">
        <v>0.36</v>
      </c>
      <c r="F29" s="4">
        <v>0.43</v>
      </c>
      <c r="G29" s="4">
        <v>0.51</v>
      </c>
      <c r="H29" s="4">
        <v>0.56999999999999995</v>
      </c>
      <c r="I29" s="4">
        <v>0.56000000000000005</v>
      </c>
      <c r="K29" s="22">
        <f t="shared" si="0"/>
        <v>0.42499999999999993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80" zoomScaleNormal="80" workbookViewId="0">
      <selection activeCell="V1" sqref="V1"/>
    </sheetView>
  </sheetViews>
  <sheetFormatPr defaultRowHeight="15" x14ac:dyDescent="0.25"/>
  <cols>
    <col min="13" max="20" width="9.28515625" bestFit="1" customWidth="1"/>
  </cols>
  <sheetData>
    <row r="1" spans="1:22" x14ac:dyDescent="0.25">
      <c r="A1" s="3" t="s">
        <v>48</v>
      </c>
      <c r="L1" t="s">
        <v>50</v>
      </c>
      <c r="V1" t="s">
        <v>95</v>
      </c>
    </row>
    <row r="2" spans="1:22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L2" s="1" t="s">
        <v>0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1" t="s">
        <v>8</v>
      </c>
      <c r="T2" s="1" t="s">
        <v>9</v>
      </c>
    </row>
    <row r="3" spans="1:22" x14ac:dyDescent="0.25">
      <c r="A3" s="7" t="s">
        <v>10</v>
      </c>
      <c r="B3" s="9">
        <v>25600</v>
      </c>
      <c r="C3" s="9">
        <v>26300</v>
      </c>
      <c r="D3" s="9">
        <v>27000</v>
      </c>
      <c r="E3" s="9">
        <v>27900</v>
      </c>
      <c r="F3" s="9">
        <v>28900</v>
      </c>
      <c r="G3" s="9">
        <v>29000</v>
      </c>
      <c r="H3" s="9">
        <v>27700</v>
      </c>
      <c r="I3" s="9">
        <v>29100</v>
      </c>
      <c r="J3" s="9">
        <v>29800</v>
      </c>
      <c r="K3" s="28"/>
      <c r="L3" s="1" t="s">
        <v>10</v>
      </c>
      <c r="M3" s="4">
        <f>C3/B3*100-100</f>
        <v>2.734375</v>
      </c>
      <c r="N3" s="4">
        <f>D3/C3*100-100</f>
        <v>2.6615969581748971</v>
      </c>
      <c r="O3" s="4">
        <f>E3/D3*100-100</f>
        <v>3.3333333333333428</v>
      </c>
      <c r="P3" s="4">
        <f>F3/E3*100-100</f>
        <v>3.5842293906809886</v>
      </c>
      <c r="Q3" s="4">
        <f>G3/F3*100-100</f>
        <v>0.34602076124568271</v>
      </c>
      <c r="R3" s="4">
        <f>H3/G3*100-100</f>
        <v>-4.4827586206896513</v>
      </c>
      <c r="S3" s="4">
        <f>I3/H3*100-100</f>
        <v>5.0541516245487372</v>
      </c>
      <c r="T3" s="4">
        <f>J3/I3*100-100</f>
        <v>2.405498281786933</v>
      </c>
      <c r="V3" s="22">
        <f>AVERAGE(M3:P3)</f>
        <v>3.0783836705473071</v>
      </c>
    </row>
    <row r="4" spans="1:22" x14ac:dyDescent="0.25">
      <c r="A4" s="7" t="s">
        <v>11</v>
      </c>
      <c r="B4" s="9">
        <v>7000</v>
      </c>
      <c r="C4" s="9">
        <v>7500</v>
      </c>
      <c r="D4" s="9">
        <v>8200</v>
      </c>
      <c r="E4" s="9">
        <v>9000</v>
      </c>
      <c r="F4" s="9">
        <v>10000</v>
      </c>
      <c r="G4" s="9">
        <v>10900</v>
      </c>
      <c r="H4" s="9">
        <v>10300</v>
      </c>
      <c r="I4" s="9">
        <v>10700</v>
      </c>
      <c r="J4" s="9">
        <v>11600</v>
      </c>
      <c r="K4" s="28"/>
      <c r="L4" s="1" t="s">
        <v>11</v>
      </c>
      <c r="M4" s="4">
        <f>C4/B4*100-100</f>
        <v>7.1428571428571388</v>
      </c>
      <c r="N4" s="4">
        <f>D4/C4*100-100</f>
        <v>9.3333333333333286</v>
      </c>
      <c r="O4" s="4">
        <f>E4/D4*100-100</f>
        <v>9.7560975609756184</v>
      </c>
      <c r="P4" s="4">
        <f>F4/E4*100-100</f>
        <v>11.111111111111114</v>
      </c>
      <c r="Q4" s="4">
        <f>G4/F4*100-100</f>
        <v>9.0000000000000142</v>
      </c>
      <c r="R4" s="4">
        <f>H4/G4*100-100</f>
        <v>-5.5045871559633071</v>
      </c>
      <c r="S4" s="4">
        <f>I4/H4*100-100</f>
        <v>3.8834951456310591</v>
      </c>
      <c r="T4" s="4">
        <f>J4/I4*100-100</f>
        <v>8.4112149532710134</v>
      </c>
      <c r="V4" s="22">
        <f t="shared" ref="V4:V29" si="0">AVERAGE(M4:P4)</f>
        <v>9.3358497870693</v>
      </c>
    </row>
    <row r="5" spans="1:22" x14ac:dyDescent="0.25">
      <c r="A5" s="7" t="s">
        <v>12</v>
      </c>
      <c r="B5" s="9">
        <v>15900</v>
      </c>
      <c r="C5" s="9">
        <v>16900</v>
      </c>
      <c r="D5" s="9">
        <v>17800</v>
      </c>
      <c r="E5" s="9">
        <v>18900</v>
      </c>
      <c r="F5" s="9">
        <v>20700</v>
      </c>
      <c r="G5" s="9">
        <v>20200</v>
      </c>
      <c r="H5" s="9">
        <v>19400</v>
      </c>
      <c r="I5" s="9">
        <v>19500</v>
      </c>
      <c r="J5" s="9">
        <v>20100</v>
      </c>
      <c r="K5" s="28"/>
      <c r="L5" s="1" t="s">
        <v>12</v>
      </c>
      <c r="M5" s="4">
        <f>C5/B5*100-100</f>
        <v>6.2893081761006329</v>
      </c>
      <c r="N5" s="4">
        <f>D5/C5*100-100</f>
        <v>5.3254437869822482</v>
      </c>
      <c r="O5" s="4">
        <f>E5/D5*100-100</f>
        <v>6.1797752808988804</v>
      </c>
      <c r="P5" s="4">
        <f>F5/E5*100-100</f>
        <v>9.5238095238095326</v>
      </c>
      <c r="Q5" s="4">
        <f>G5/F5*100-100</f>
        <v>-2.4154589371980677</v>
      </c>
      <c r="R5" s="4">
        <f>H5/G5*100-100</f>
        <v>-3.9603960396039639</v>
      </c>
      <c r="S5" s="4">
        <f>I5/H5*100-100</f>
        <v>0.51546391752577847</v>
      </c>
      <c r="T5" s="4">
        <f>J5/I5*100-100</f>
        <v>3.076923076923066</v>
      </c>
      <c r="V5" s="22">
        <f t="shared" si="0"/>
        <v>6.8295841919478235</v>
      </c>
    </row>
    <row r="6" spans="1:22" x14ac:dyDescent="0.25">
      <c r="A6" s="7" t="s">
        <v>13</v>
      </c>
      <c r="B6" s="9">
        <v>25700</v>
      </c>
      <c r="C6" s="9">
        <v>27200</v>
      </c>
      <c r="D6" s="9">
        <v>27800</v>
      </c>
      <c r="E6" s="9">
        <v>29300</v>
      </c>
      <c r="F6" s="9">
        <v>30600</v>
      </c>
      <c r="G6" s="9">
        <v>31100</v>
      </c>
      <c r="H6" s="9">
        <v>29000</v>
      </c>
      <c r="I6" s="9">
        <v>31300</v>
      </c>
      <c r="J6" s="9">
        <v>31500</v>
      </c>
      <c r="K6" s="28"/>
      <c r="L6" s="1" t="s">
        <v>13</v>
      </c>
      <c r="M6" s="4">
        <f>C6/B6*100-100</f>
        <v>5.836575875486389</v>
      </c>
      <c r="N6" s="4">
        <f>D6/C6*100-100</f>
        <v>2.205882352941174</v>
      </c>
      <c r="O6" s="4">
        <f>E6/D6*100-100</f>
        <v>5.3956834532374245</v>
      </c>
      <c r="P6" s="4">
        <f>F6/E6*100-100</f>
        <v>4.4368600682593922</v>
      </c>
      <c r="Q6" s="4">
        <f>G6/F6*100-100</f>
        <v>1.6339869281045765</v>
      </c>
      <c r="R6" s="4">
        <f>H6/G6*100-100</f>
        <v>-6.7524115755627037</v>
      </c>
      <c r="S6" s="4">
        <f>I6/H6*100-100</f>
        <v>7.9310344827586192</v>
      </c>
      <c r="T6" s="4">
        <f>J6/I6*100-100</f>
        <v>0.63897763578275146</v>
      </c>
      <c r="V6" s="22">
        <f t="shared" si="0"/>
        <v>4.4687504374810949</v>
      </c>
    </row>
    <row r="7" spans="1:22" x14ac:dyDescent="0.25">
      <c r="A7" s="7" t="s">
        <v>14</v>
      </c>
      <c r="B7" s="9">
        <v>24000</v>
      </c>
      <c r="C7" s="9">
        <v>25000</v>
      </c>
      <c r="D7" s="9">
        <v>26100</v>
      </c>
      <c r="E7" s="9">
        <v>27300</v>
      </c>
      <c r="F7" s="9">
        <v>28900</v>
      </c>
      <c r="G7" s="9">
        <v>29000</v>
      </c>
      <c r="H7" s="9">
        <v>27000</v>
      </c>
      <c r="I7" s="9">
        <v>29000</v>
      </c>
      <c r="J7" s="9">
        <v>30500</v>
      </c>
      <c r="K7" s="28"/>
      <c r="L7" s="1" t="s">
        <v>14</v>
      </c>
      <c r="M7" s="4">
        <f>C7/B7*100-100</f>
        <v>4.1666666666666714</v>
      </c>
      <c r="N7" s="4">
        <f>D7/C7*100-100</f>
        <v>4.4000000000000057</v>
      </c>
      <c r="O7" s="4">
        <f>E7/D7*100-100</f>
        <v>4.5977011494252764</v>
      </c>
      <c r="P7" s="4">
        <f>F7/E7*100-100</f>
        <v>5.8608058608058684</v>
      </c>
      <c r="Q7" s="4">
        <f>G7/F7*100-100</f>
        <v>0.34602076124568271</v>
      </c>
      <c r="R7" s="4">
        <f>H7/G7*100-100</f>
        <v>-6.8965517241379359</v>
      </c>
      <c r="S7" s="4">
        <f>I7/H7*100-100</f>
        <v>7.407407407407419</v>
      </c>
      <c r="T7" s="4">
        <f>J7/I7*100-100</f>
        <v>5.1724137931034448</v>
      </c>
      <c r="V7" s="22">
        <f t="shared" si="0"/>
        <v>4.7562934192244555</v>
      </c>
    </row>
    <row r="8" spans="1:22" x14ac:dyDescent="0.25">
      <c r="A8" s="7" t="s">
        <v>15</v>
      </c>
      <c r="B8" s="9">
        <v>11300</v>
      </c>
      <c r="C8" s="9">
        <v>12400</v>
      </c>
      <c r="D8" s="9">
        <v>13800</v>
      </c>
      <c r="E8" s="9">
        <v>15600</v>
      </c>
      <c r="F8" s="9">
        <v>17500</v>
      </c>
      <c r="G8" s="9">
        <v>17200</v>
      </c>
      <c r="H8" s="9">
        <v>15000</v>
      </c>
      <c r="I8" s="9">
        <v>15500</v>
      </c>
      <c r="J8" s="9">
        <v>17200</v>
      </c>
      <c r="K8" s="28"/>
      <c r="L8" s="1" t="s">
        <v>15</v>
      </c>
      <c r="M8" s="4">
        <f>C8/B8*100-100</f>
        <v>9.7345132743362797</v>
      </c>
      <c r="N8" s="4">
        <f>D8/C8*100-100</f>
        <v>11.290322580645153</v>
      </c>
      <c r="O8" s="4">
        <f>E8/D8*100-100</f>
        <v>13.043478260869563</v>
      </c>
      <c r="P8" s="4">
        <f>F8/E8*100-100</f>
        <v>12.179487179487182</v>
      </c>
      <c r="Q8" s="4">
        <f>G8/F8*100-100</f>
        <v>-1.7142857142857082</v>
      </c>
      <c r="R8" s="4">
        <f>H8/G8*100-100</f>
        <v>-12.79069767441861</v>
      </c>
      <c r="S8" s="4">
        <f>I8/H8*100-100</f>
        <v>3.3333333333333428</v>
      </c>
      <c r="T8" s="4">
        <f>J8/I8*100-100</f>
        <v>10.967741935483872</v>
      </c>
      <c r="V8" s="22">
        <f t="shared" si="0"/>
        <v>11.561950323834544</v>
      </c>
    </row>
    <row r="9" spans="1:22" x14ac:dyDescent="0.25">
      <c r="A9" s="7" t="s">
        <v>16</v>
      </c>
      <c r="B9" s="9">
        <v>29300</v>
      </c>
      <c r="C9" s="9">
        <v>30900</v>
      </c>
      <c r="D9" s="9">
        <v>32500</v>
      </c>
      <c r="E9" s="9">
        <v>34400</v>
      </c>
      <c r="F9" s="9">
        <v>36500</v>
      </c>
      <c r="G9" s="9">
        <v>32900</v>
      </c>
      <c r="H9" s="9">
        <v>30200</v>
      </c>
      <c r="I9" s="9">
        <v>31300</v>
      </c>
      <c r="J9" s="9">
        <v>32600</v>
      </c>
      <c r="K9" s="28"/>
      <c r="L9" s="1" t="s">
        <v>16</v>
      </c>
      <c r="M9" s="4">
        <f>C9/B9*100-100</f>
        <v>5.4607508532423168</v>
      </c>
      <c r="N9" s="4">
        <f>D9/C9*100-100</f>
        <v>5.1779935275080931</v>
      </c>
      <c r="O9" s="4">
        <f>E9/D9*100-100</f>
        <v>5.8461538461538538</v>
      </c>
      <c r="P9" s="4">
        <f>F9/E9*100-100</f>
        <v>6.1046511627907023</v>
      </c>
      <c r="Q9" s="4">
        <f>G9/F9*100-100</f>
        <v>-9.8630136986301409</v>
      </c>
      <c r="R9" s="4">
        <f>H9/G9*100-100</f>
        <v>-8.2066869300911947</v>
      </c>
      <c r="S9" s="4">
        <f>I9/H9*100-100</f>
        <v>3.6423841059602751</v>
      </c>
      <c r="T9" s="4">
        <f>J9/I9*100-100</f>
        <v>4.1533546325878632</v>
      </c>
      <c r="V9" s="22">
        <f t="shared" si="0"/>
        <v>5.6473873474237415</v>
      </c>
    </row>
    <row r="10" spans="1:22" x14ac:dyDescent="0.25">
      <c r="A10" s="7" t="s">
        <v>17</v>
      </c>
      <c r="B10" s="9">
        <v>19200</v>
      </c>
      <c r="C10" s="9">
        <v>20300</v>
      </c>
      <c r="D10" s="9">
        <v>20400</v>
      </c>
      <c r="E10" s="9">
        <v>21800</v>
      </c>
      <c r="F10" s="9">
        <v>22500</v>
      </c>
      <c r="G10" s="9">
        <v>23100</v>
      </c>
      <c r="H10" s="9">
        <v>22100</v>
      </c>
      <c r="I10" s="9">
        <v>21200</v>
      </c>
      <c r="J10" s="9">
        <v>19900</v>
      </c>
      <c r="K10" s="28"/>
      <c r="L10" s="1" t="s">
        <v>17</v>
      </c>
      <c r="M10" s="4">
        <f>C10/B10*100-100</f>
        <v>5.7291666666666714</v>
      </c>
      <c r="N10" s="4">
        <f>D10/C10*100-100</f>
        <v>0.49261083743843415</v>
      </c>
      <c r="O10" s="4">
        <f>E10/D10*100-100</f>
        <v>6.8627450980392126</v>
      </c>
      <c r="P10" s="4">
        <f>F10/E10*100-100</f>
        <v>3.2110091743119256</v>
      </c>
      <c r="Q10" s="4">
        <f>G10/F10*100-100</f>
        <v>2.6666666666666572</v>
      </c>
      <c r="R10" s="4">
        <f>H10/G10*100-100</f>
        <v>-4.3290043290043201</v>
      </c>
      <c r="S10" s="4">
        <f>I10/H10*100-100</f>
        <v>-4.0723981900452486</v>
      </c>
      <c r="T10" s="4">
        <f>J10/I10*100-100</f>
        <v>-6.1320754716981156</v>
      </c>
      <c r="V10" s="22">
        <f t="shared" si="0"/>
        <v>4.0738829441140609</v>
      </c>
    </row>
    <row r="11" spans="1:22" x14ac:dyDescent="0.25">
      <c r="A11" s="7" t="s">
        <v>18</v>
      </c>
      <c r="B11" s="9">
        <v>20900</v>
      </c>
      <c r="C11" s="9">
        <v>21900</v>
      </c>
      <c r="D11" s="9">
        <v>22900</v>
      </c>
      <c r="E11" s="9">
        <v>24800</v>
      </c>
      <c r="F11" s="9">
        <v>26200</v>
      </c>
      <c r="G11" s="9">
        <v>25900</v>
      </c>
      <c r="H11" s="9">
        <v>24200</v>
      </c>
      <c r="I11" s="9">
        <v>24200</v>
      </c>
      <c r="J11" s="9">
        <v>24300</v>
      </c>
      <c r="K11" s="28"/>
      <c r="L11" s="1" t="s">
        <v>18</v>
      </c>
      <c r="M11" s="4">
        <f>C11/B11*100-100</f>
        <v>4.7846889952153191</v>
      </c>
      <c r="N11" s="4">
        <f>D11/C11*100-100</f>
        <v>4.5662100456621175</v>
      </c>
      <c r="O11" s="4">
        <f>E11/D11*100-100</f>
        <v>8.2969432314410625</v>
      </c>
      <c r="P11" s="4">
        <f>F11/E11*100-100</f>
        <v>5.6451612903225765</v>
      </c>
      <c r="Q11" s="4">
        <f>G11/F11*100-100</f>
        <v>-1.145038167938921</v>
      </c>
      <c r="R11" s="4">
        <f>H11/G11*100-100</f>
        <v>-6.5637065637065604</v>
      </c>
      <c r="S11" s="4">
        <f>I11/H11*100-100</f>
        <v>0</v>
      </c>
      <c r="T11" s="4">
        <f>J11/I11*100-100</f>
        <v>0.41322314049587305</v>
      </c>
      <c r="V11" s="22">
        <f t="shared" si="0"/>
        <v>5.8232508906602689</v>
      </c>
    </row>
    <row r="12" spans="1:22" x14ac:dyDescent="0.25">
      <c r="A12" s="7" t="s">
        <v>19</v>
      </c>
      <c r="B12" s="9">
        <v>23100</v>
      </c>
      <c r="C12" s="9">
        <v>23700</v>
      </c>
      <c r="D12" s="9">
        <v>24700</v>
      </c>
      <c r="E12" s="9">
        <v>25600</v>
      </c>
      <c r="F12" s="9">
        <v>26900</v>
      </c>
      <c r="G12" s="9">
        <v>26700</v>
      </c>
      <c r="H12" s="9">
        <v>25600</v>
      </c>
      <c r="I12" s="9">
        <v>26500</v>
      </c>
      <c r="J12" s="9">
        <v>27300</v>
      </c>
      <c r="K12" s="28"/>
      <c r="L12" s="1" t="s">
        <v>19</v>
      </c>
      <c r="M12" s="4">
        <f>C12/B12*100-100</f>
        <v>2.5974025974025921</v>
      </c>
      <c r="N12" s="4">
        <f>D12/C12*100-100</f>
        <v>4.2194092827004113</v>
      </c>
      <c r="O12" s="4">
        <f>E12/D12*100-100</f>
        <v>3.6437246963562728</v>
      </c>
      <c r="P12" s="4">
        <f>F12/E12*100-100</f>
        <v>5.078125</v>
      </c>
      <c r="Q12" s="4">
        <f>G12/F12*100-100</f>
        <v>-0.74349442379183017</v>
      </c>
      <c r="R12" s="4">
        <f>H12/G12*100-100</f>
        <v>-4.1198501872659108</v>
      </c>
      <c r="S12" s="4">
        <f>I12/H12*100-100</f>
        <v>3.515625</v>
      </c>
      <c r="T12" s="4">
        <f>J12/I12*100-100</f>
        <v>3.0188679245283083</v>
      </c>
      <c r="V12" s="22">
        <f t="shared" si="0"/>
        <v>3.884665394114819</v>
      </c>
    </row>
    <row r="13" spans="1:22" x14ac:dyDescent="0.25">
      <c r="A13" s="7" t="s">
        <v>20</v>
      </c>
      <c r="B13" s="9">
        <v>23000</v>
      </c>
      <c r="C13" s="9">
        <v>23200</v>
      </c>
      <c r="D13" s="9">
        <v>23700</v>
      </c>
      <c r="E13" s="9">
        <v>24700</v>
      </c>
      <c r="F13" s="9">
        <v>26000</v>
      </c>
      <c r="G13" s="9">
        <v>26100</v>
      </c>
      <c r="H13" s="9">
        <v>24400</v>
      </c>
      <c r="I13" s="9">
        <v>24700</v>
      </c>
      <c r="J13" s="9">
        <v>25100</v>
      </c>
      <c r="K13" s="28"/>
      <c r="L13" s="1" t="s">
        <v>20</v>
      </c>
      <c r="M13" s="4">
        <f>C13/B13*100-100</f>
        <v>0.86956521739129755</v>
      </c>
      <c r="N13" s="4">
        <f>D13/C13*100-100</f>
        <v>2.1551724137931103</v>
      </c>
      <c r="O13" s="4">
        <f>E13/D13*100-100</f>
        <v>4.2194092827004113</v>
      </c>
      <c r="P13" s="4">
        <f>F13/E13*100-100</f>
        <v>5.2631578947368354</v>
      </c>
      <c r="Q13" s="4">
        <f>G13/F13*100-100</f>
        <v>0.3846153846153868</v>
      </c>
      <c r="R13" s="4">
        <f>H13/G13*100-100</f>
        <v>-6.5134099616858236</v>
      </c>
      <c r="S13" s="4">
        <f>I13/H13*100-100</f>
        <v>1.2295081967213122</v>
      </c>
      <c r="T13" s="4">
        <f>J13/I13*100-100</f>
        <v>1.6194331983805625</v>
      </c>
      <c r="V13" s="22">
        <f t="shared" si="0"/>
        <v>3.1268262021554136</v>
      </c>
    </row>
    <row r="14" spans="1:22" x14ac:dyDescent="0.25">
      <c r="A14" s="7" t="s">
        <v>21</v>
      </c>
      <c r="B14" s="9">
        <v>18300</v>
      </c>
      <c r="C14" s="9">
        <v>19700</v>
      </c>
      <c r="D14" s="9">
        <v>20900</v>
      </c>
      <c r="E14" s="9">
        <v>22000</v>
      </c>
      <c r="F14" s="9">
        <v>23600</v>
      </c>
      <c r="G14" s="9">
        <v>24900</v>
      </c>
      <c r="H14" s="9">
        <v>23500</v>
      </c>
      <c r="I14" s="9">
        <v>23600</v>
      </c>
      <c r="J14" s="9">
        <v>23600</v>
      </c>
      <c r="K14" s="28"/>
      <c r="L14" s="1" t="s">
        <v>21</v>
      </c>
      <c r="M14" s="4">
        <f>C14/B14*100-100</f>
        <v>7.6502732240437297</v>
      </c>
      <c r="N14" s="4">
        <f>D14/C14*100-100</f>
        <v>6.0913705583756297</v>
      </c>
      <c r="O14" s="4">
        <f>E14/D14*100-100</f>
        <v>5.2631578947368354</v>
      </c>
      <c r="P14" s="4">
        <f>F14/E14*100-100</f>
        <v>7.2727272727272805</v>
      </c>
      <c r="Q14" s="4">
        <f>G14/F14*100-100</f>
        <v>5.5084745762711975</v>
      </c>
      <c r="R14" s="4">
        <f>H14/G14*100-100</f>
        <v>-5.6224899598393563</v>
      </c>
      <c r="S14" s="4">
        <f>I14/H14*100-100</f>
        <v>0.42553191489361097</v>
      </c>
      <c r="T14" s="4">
        <f>J14/I14*100-100</f>
        <v>0</v>
      </c>
      <c r="V14" s="22">
        <f t="shared" si="0"/>
        <v>6.5693822374708688</v>
      </c>
    </row>
    <row r="15" spans="1:22" x14ac:dyDescent="0.25">
      <c r="A15" s="7" t="s">
        <v>22</v>
      </c>
      <c r="B15" s="9">
        <v>9100</v>
      </c>
      <c r="C15" s="9">
        <v>10100</v>
      </c>
      <c r="D15" s="9">
        <v>11100</v>
      </c>
      <c r="E15" s="9">
        <v>12500</v>
      </c>
      <c r="F15" s="9">
        <v>14300</v>
      </c>
      <c r="G15" s="9">
        <v>14600</v>
      </c>
      <c r="H15" s="9">
        <v>12700</v>
      </c>
      <c r="I15" s="9">
        <v>13200</v>
      </c>
      <c r="J15" s="9">
        <v>14700</v>
      </c>
      <c r="K15" s="28"/>
      <c r="L15" s="1" t="s">
        <v>22</v>
      </c>
      <c r="M15" s="4">
        <f>C15/B15*100-100</f>
        <v>10.989010989010993</v>
      </c>
      <c r="N15" s="4">
        <f>D15/C15*100-100</f>
        <v>9.9009900990099027</v>
      </c>
      <c r="O15" s="4">
        <f>E15/D15*100-100</f>
        <v>12.612612612612622</v>
      </c>
      <c r="P15" s="4">
        <f>F15/E15*100-100</f>
        <v>14.399999999999991</v>
      </c>
      <c r="Q15" s="4">
        <f>G15/F15*100-100</f>
        <v>2.0979020979021072</v>
      </c>
      <c r="R15" s="4">
        <f>H15/G15*100-100</f>
        <v>-13.013698630136986</v>
      </c>
      <c r="S15" s="4">
        <f>I15/H15*100-100</f>
        <v>3.9370078740157339</v>
      </c>
      <c r="T15" s="4">
        <f>J15/I15*100-100</f>
        <v>11.36363636363636</v>
      </c>
      <c r="V15" s="22">
        <f t="shared" si="0"/>
        <v>11.975653425158377</v>
      </c>
    </row>
    <row r="16" spans="1:22" x14ac:dyDescent="0.25">
      <c r="A16" s="7" t="s">
        <v>23</v>
      </c>
      <c r="B16" s="9">
        <v>10300</v>
      </c>
      <c r="C16" s="9">
        <v>11200</v>
      </c>
      <c r="D16" s="9">
        <v>12300</v>
      </c>
      <c r="E16" s="9">
        <v>13600</v>
      </c>
      <c r="F16" s="9">
        <v>15500</v>
      </c>
      <c r="G16" s="9">
        <v>16100</v>
      </c>
      <c r="H16" s="9">
        <v>13600</v>
      </c>
      <c r="I16" s="9">
        <v>15000</v>
      </c>
      <c r="J16" s="9">
        <v>16700</v>
      </c>
      <c r="K16" s="28"/>
      <c r="L16" s="1" t="s">
        <v>23</v>
      </c>
      <c r="M16" s="4">
        <f>C16/B16*100-100</f>
        <v>8.7378640776698973</v>
      </c>
      <c r="N16" s="4">
        <f>D16/C16*100-100</f>
        <v>9.8214285714285836</v>
      </c>
      <c r="O16" s="4">
        <f>E16/D16*100-100</f>
        <v>10.569105691056919</v>
      </c>
      <c r="P16" s="4">
        <f>F16/E16*100-100</f>
        <v>13.970588235294116</v>
      </c>
      <c r="Q16" s="4">
        <f>G16/F16*100-100</f>
        <v>3.8709677419354875</v>
      </c>
      <c r="R16" s="4">
        <f>H16/G16*100-100</f>
        <v>-15.527950310559007</v>
      </c>
      <c r="S16" s="4">
        <f>I16/H16*100-100</f>
        <v>10.294117647058826</v>
      </c>
      <c r="T16" s="4">
        <f>J16/I16*100-100</f>
        <v>11.333333333333329</v>
      </c>
      <c r="V16" s="22">
        <f t="shared" si="0"/>
        <v>10.774746643862379</v>
      </c>
    </row>
    <row r="17" spans="1:22" x14ac:dyDescent="0.25">
      <c r="A17" s="7" t="s">
        <v>24</v>
      </c>
      <c r="B17" s="9">
        <v>51200</v>
      </c>
      <c r="C17" s="9">
        <v>54600</v>
      </c>
      <c r="D17" s="9">
        <v>57100</v>
      </c>
      <c r="E17" s="9">
        <v>63900</v>
      </c>
      <c r="F17" s="9">
        <v>68500</v>
      </c>
      <c r="G17" s="9">
        <v>65900</v>
      </c>
      <c r="H17" s="9">
        <v>59300</v>
      </c>
      <c r="I17" s="9">
        <v>64200</v>
      </c>
      <c r="J17" s="9">
        <v>66700</v>
      </c>
      <c r="K17" s="28"/>
      <c r="L17" s="1" t="s">
        <v>24</v>
      </c>
      <c r="M17" s="4">
        <f>C17/B17*100-100</f>
        <v>6.640625</v>
      </c>
      <c r="N17" s="4">
        <f>D17/C17*100-100</f>
        <v>4.5787545787545838</v>
      </c>
      <c r="O17" s="4">
        <f>E17/D17*100-100</f>
        <v>11.908931698774069</v>
      </c>
      <c r="P17" s="4">
        <f>F17/E17*100-100</f>
        <v>7.1987480438184548</v>
      </c>
      <c r="Q17" s="4">
        <f>G17/F17*100-100</f>
        <v>-3.7956204379562024</v>
      </c>
      <c r="R17" s="4">
        <f>H17/G17*100-100</f>
        <v>-10.015174506828529</v>
      </c>
      <c r="S17" s="4">
        <f>I17/H17*100-100</f>
        <v>8.2630691399662908</v>
      </c>
      <c r="T17" s="4">
        <f>J17/I17*100-100</f>
        <v>3.8940809968847248</v>
      </c>
      <c r="V17" s="22">
        <f t="shared" si="0"/>
        <v>7.5817648303367768</v>
      </c>
    </row>
    <row r="18" spans="1:22" x14ac:dyDescent="0.25">
      <c r="A18" s="7" t="s">
        <v>25</v>
      </c>
      <c r="B18" s="9">
        <v>13000</v>
      </c>
      <c r="C18" s="9">
        <v>13600</v>
      </c>
      <c r="D18" s="9">
        <v>14200</v>
      </c>
      <c r="E18" s="9">
        <v>14900</v>
      </c>
      <c r="F18" s="9">
        <v>15400</v>
      </c>
      <c r="G18" s="9">
        <v>16000</v>
      </c>
      <c r="H18" s="9">
        <v>15300</v>
      </c>
      <c r="I18" s="9">
        <v>15800</v>
      </c>
      <c r="J18" s="9">
        <v>16300</v>
      </c>
      <c r="K18" s="28"/>
      <c r="L18" s="1" t="s">
        <v>25</v>
      </c>
      <c r="M18" s="4">
        <f>C18/B18*100-100</f>
        <v>4.6153846153846274</v>
      </c>
      <c r="N18" s="4">
        <f>D18/C18*100-100</f>
        <v>4.4117647058823621</v>
      </c>
      <c r="O18" s="4">
        <f>E18/D18*100-100</f>
        <v>4.9295774647887214</v>
      </c>
      <c r="P18" s="4">
        <f>F18/E18*100-100</f>
        <v>3.3557046979865817</v>
      </c>
      <c r="Q18" s="4">
        <f>G18/F18*100-100</f>
        <v>3.896103896103881</v>
      </c>
      <c r="R18" s="4">
        <f>H18/G18*100-100</f>
        <v>-4.375</v>
      </c>
      <c r="S18" s="4">
        <f>I18/H18*100-100</f>
        <v>3.2679738562091671</v>
      </c>
      <c r="T18" s="4">
        <f>J18/I18*100-100</f>
        <v>3.1645569620253156</v>
      </c>
      <c r="V18" s="22">
        <f t="shared" si="0"/>
        <v>4.3281078710105731</v>
      </c>
    </row>
    <row r="19" spans="1:22" x14ac:dyDescent="0.25">
      <c r="A19" s="7" t="s">
        <v>26</v>
      </c>
      <c r="B19" s="9">
        <v>17000</v>
      </c>
      <c r="C19" s="9">
        <v>17300</v>
      </c>
      <c r="D19" s="9">
        <v>18100</v>
      </c>
      <c r="E19" s="9">
        <v>18600</v>
      </c>
      <c r="F19" s="9">
        <v>19600</v>
      </c>
      <c r="G19" s="9">
        <v>20300</v>
      </c>
      <c r="H19" s="9">
        <v>19800</v>
      </c>
      <c r="I19" s="9">
        <v>21400</v>
      </c>
      <c r="J19" s="9">
        <v>22000</v>
      </c>
      <c r="K19" s="28"/>
      <c r="L19" s="1" t="s">
        <v>26</v>
      </c>
      <c r="M19" s="4">
        <f>C19/B19*100-100</f>
        <v>1.7647058823529278</v>
      </c>
      <c r="N19" s="4">
        <f>D19/C19*100-100</f>
        <v>4.6242774566473912</v>
      </c>
      <c r="O19" s="4">
        <f>E19/D19*100-100</f>
        <v>2.7624309392265189</v>
      </c>
      <c r="P19" s="4">
        <f>F19/E19*100-100</f>
        <v>5.3763440860215042</v>
      </c>
      <c r="Q19" s="4">
        <f>G19/F19*100-100</f>
        <v>3.5714285714285836</v>
      </c>
      <c r="R19" s="4">
        <f>H19/G19*100-100</f>
        <v>-2.4630541871921139</v>
      </c>
      <c r="S19" s="4">
        <f>I19/H19*100-100</f>
        <v>8.0808080808080831</v>
      </c>
      <c r="T19" s="4">
        <f>J19/I19*100-100</f>
        <v>2.803738317756995</v>
      </c>
      <c r="V19" s="22">
        <f t="shared" si="0"/>
        <v>3.6319395910620855</v>
      </c>
    </row>
    <row r="20" spans="1:22" x14ac:dyDescent="0.25">
      <c r="A20" s="7" t="s">
        <v>27</v>
      </c>
      <c r="B20" s="9">
        <v>26800</v>
      </c>
      <c r="C20" s="9">
        <v>28000</v>
      </c>
      <c r="D20" s="9">
        <v>29400</v>
      </c>
      <c r="E20" s="9">
        <v>31000</v>
      </c>
      <c r="F20" s="9">
        <v>33100</v>
      </c>
      <c r="G20" s="9">
        <v>33600</v>
      </c>
      <c r="H20" s="9">
        <v>31000</v>
      </c>
      <c r="I20" s="9">
        <v>32000</v>
      </c>
      <c r="J20" s="9">
        <v>32700</v>
      </c>
      <c r="K20" s="28"/>
      <c r="L20" s="1" t="s">
        <v>27</v>
      </c>
      <c r="M20" s="4">
        <f>C20/B20*100-100</f>
        <v>4.4776119402985017</v>
      </c>
      <c r="N20" s="4">
        <f>D20/C20*100-100</f>
        <v>5</v>
      </c>
      <c r="O20" s="4">
        <f>E20/D20*100-100</f>
        <v>5.4421768707483125</v>
      </c>
      <c r="P20" s="4">
        <f>F20/E20*100-100</f>
        <v>6.774193548387089</v>
      </c>
      <c r="Q20" s="4">
        <f>G20/F20*100-100</f>
        <v>1.5105740181268885</v>
      </c>
      <c r="R20" s="4">
        <f>H20/G20*100-100</f>
        <v>-7.7380952380952266</v>
      </c>
      <c r="S20" s="4">
        <f>I20/H20*100-100</f>
        <v>3.2258064516128968</v>
      </c>
      <c r="T20" s="4">
        <f>J20/I20*100-100</f>
        <v>2.1875000000000142</v>
      </c>
      <c r="V20" s="22">
        <f t="shared" si="0"/>
        <v>5.4234955898584758</v>
      </c>
    </row>
    <row r="21" spans="1:22" x14ac:dyDescent="0.25">
      <c r="A21" s="7" t="s">
        <v>28</v>
      </c>
      <c r="B21" s="9">
        <v>26500</v>
      </c>
      <c r="C21" s="9">
        <v>27700</v>
      </c>
      <c r="D21" s="9">
        <v>28200</v>
      </c>
      <c r="E21" s="9">
        <v>29800</v>
      </c>
      <c r="F21" s="9">
        <v>30900</v>
      </c>
      <c r="G21" s="9">
        <v>31200</v>
      </c>
      <c r="H21" s="9">
        <v>29500</v>
      </c>
      <c r="I21" s="9">
        <v>31100</v>
      </c>
      <c r="J21" s="9">
        <v>32400</v>
      </c>
      <c r="K21" s="28"/>
      <c r="L21" s="1" t="s">
        <v>28</v>
      </c>
      <c r="M21" s="4">
        <f>C21/B21*100-100</f>
        <v>4.5283018867924483</v>
      </c>
      <c r="N21" s="4">
        <f>D21/C21*100-100</f>
        <v>1.805054151624546</v>
      </c>
      <c r="O21" s="4">
        <f>E21/D21*100-100</f>
        <v>5.6737588652482316</v>
      </c>
      <c r="P21" s="4">
        <f>F21/E21*100-100</f>
        <v>3.6912751677852214</v>
      </c>
      <c r="Q21" s="4">
        <f>G21/F21*100-100</f>
        <v>0.97087378640776478</v>
      </c>
      <c r="R21" s="4">
        <f>H21/G21*100-100</f>
        <v>-5.448717948717956</v>
      </c>
      <c r="S21" s="4">
        <f>I21/H21*100-100</f>
        <v>5.4237288135593218</v>
      </c>
      <c r="T21" s="4">
        <f>J21/I21*100-100</f>
        <v>4.1800643086816791</v>
      </c>
      <c r="V21" s="22">
        <f t="shared" si="0"/>
        <v>3.9245975178626118</v>
      </c>
    </row>
    <row r="22" spans="1:22" x14ac:dyDescent="0.25">
      <c r="A22" s="7" t="s">
        <v>29</v>
      </c>
      <c r="B22" s="9">
        <v>10100</v>
      </c>
      <c r="C22" s="9">
        <v>10900</v>
      </c>
      <c r="D22" s="9">
        <v>11500</v>
      </c>
      <c r="E22" s="9">
        <v>12300</v>
      </c>
      <c r="F22" s="9">
        <v>13600</v>
      </c>
      <c r="G22" s="9">
        <v>14100</v>
      </c>
      <c r="H22" s="9">
        <v>14200</v>
      </c>
      <c r="I22" s="9">
        <v>15300</v>
      </c>
      <c r="J22" s="9">
        <v>16200</v>
      </c>
      <c r="K22" s="28"/>
      <c r="L22" s="1" t="s">
        <v>29</v>
      </c>
      <c r="M22" s="4">
        <f>C22/B22*100-100</f>
        <v>7.9207920792079278</v>
      </c>
      <c r="N22" s="4">
        <f>D22/C22*100-100</f>
        <v>5.5045871559632928</v>
      </c>
      <c r="O22" s="4">
        <f>E22/D22*100-100</f>
        <v>6.9565217391304373</v>
      </c>
      <c r="P22" s="4">
        <f>F22/E22*100-100</f>
        <v>10.569105691056919</v>
      </c>
      <c r="Q22" s="4">
        <f>G22/F22*100-100</f>
        <v>3.6764705882353041</v>
      </c>
      <c r="R22" s="4">
        <f>H22/G22*100-100</f>
        <v>0.70921985815601829</v>
      </c>
      <c r="S22" s="4">
        <f>I22/H22*100-100</f>
        <v>7.7464788732394254</v>
      </c>
      <c r="T22" s="4">
        <f>J22/I22*100-100</f>
        <v>5.8823529411764781</v>
      </c>
      <c r="V22" s="22">
        <f t="shared" si="0"/>
        <v>7.7377516663396442</v>
      </c>
    </row>
    <row r="23" spans="1:22" x14ac:dyDescent="0.25">
      <c r="A23" s="7" t="s">
        <v>30</v>
      </c>
      <c r="B23" s="9">
        <v>16400</v>
      </c>
      <c r="C23" s="9">
        <v>16700</v>
      </c>
      <c r="D23" s="9">
        <v>17900</v>
      </c>
      <c r="E23" s="9">
        <v>18700</v>
      </c>
      <c r="F23" s="9">
        <v>19600</v>
      </c>
      <c r="G23" s="9">
        <v>19500</v>
      </c>
      <c r="H23" s="9">
        <v>18800</v>
      </c>
      <c r="I23" s="9">
        <v>19700</v>
      </c>
      <c r="J23" s="9">
        <v>19600</v>
      </c>
      <c r="K23" s="28"/>
      <c r="L23" s="1" t="s">
        <v>30</v>
      </c>
      <c r="M23" s="4">
        <f>C23/B23*100-100</f>
        <v>1.8292682926829258</v>
      </c>
      <c r="N23" s="4">
        <f>D23/C23*100-100</f>
        <v>7.1856287425149645</v>
      </c>
      <c r="O23" s="4">
        <f>E23/D23*100-100</f>
        <v>4.4692737430167568</v>
      </c>
      <c r="P23" s="4">
        <f>F23/E23*100-100</f>
        <v>4.8128342245989302</v>
      </c>
      <c r="Q23" s="4">
        <f>G23/F23*100-100</f>
        <v>-0.51020408163265074</v>
      </c>
      <c r="R23" s="4">
        <f>H23/G23*100-100</f>
        <v>-3.5897435897435912</v>
      </c>
      <c r="S23" s="4">
        <f>I23/H23*100-100</f>
        <v>4.7872340425531945</v>
      </c>
      <c r="T23" s="4">
        <f>J23/I23*100-100</f>
        <v>-0.50761421319796796</v>
      </c>
      <c r="V23" s="22">
        <f t="shared" si="0"/>
        <v>4.5742512507033943</v>
      </c>
    </row>
    <row r="24" spans="1:22" x14ac:dyDescent="0.25">
      <c r="A24" s="7" t="s">
        <v>31</v>
      </c>
      <c r="B24" s="9">
        <v>6500</v>
      </c>
      <c r="C24" s="9">
        <v>7400</v>
      </c>
      <c r="D24" s="9">
        <v>7900</v>
      </c>
      <c r="E24" s="9">
        <v>9100</v>
      </c>
      <c r="F24" s="9">
        <v>10400</v>
      </c>
      <c r="G24" s="9">
        <v>11700</v>
      </c>
      <c r="H24" s="9">
        <v>11100</v>
      </c>
      <c r="I24" s="9">
        <v>11400</v>
      </c>
      <c r="J24" s="9">
        <v>11800</v>
      </c>
      <c r="K24" s="28"/>
      <c r="L24" s="1" t="s">
        <v>31</v>
      </c>
      <c r="M24" s="4">
        <f>C24/B24*100-100</f>
        <v>13.84615384615384</v>
      </c>
      <c r="N24" s="4">
        <f>D24/C24*100-100</f>
        <v>6.7567567567567579</v>
      </c>
      <c r="O24" s="4">
        <f>E24/D24*100-100</f>
        <v>15.189873417721515</v>
      </c>
      <c r="P24" s="4">
        <f>F24/E24*100-100</f>
        <v>14.285714285714278</v>
      </c>
      <c r="Q24" s="4">
        <f>G24/F24*100-100</f>
        <v>12.5</v>
      </c>
      <c r="R24" s="4">
        <f>H24/G24*100-100</f>
        <v>-5.1282051282051384</v>
      </c>
      <c r="S24" s="4">
        <f>I24/H24*100-100</f>
        <v>2.7027027027026946</v>
      </c>
      <c r="T24" s="4">
        <f>J24/I24*100-100</f>
        <v>3.5087719298245759</v>
      </c>
      <c r="V24" s="22">
        <f t="shared" si="0"/>
        <v>12.519624576586597</v>
      </c>
    </row>
    <row r="25" spans="1:22" x14ac:dyDescent="0.25">
      <c r="A25" s="7" t="s">
        <v>32</v>
      </c>
      <c r="B25" s="9">
        <v>17300</v>
      </c>
      <c r="C25" s="9">
        <v>18800</v>
      </c>
      <c r="D25" s="9">
        <v>19600</v>
      </c>
      <c r="E25" s="9">
        <v>20700</v>
      </c>
      <c r="F25" s="9">
        <v>22100</v>
      </c>
      <c r="G25" s="9">
        <v>22700</v>
      </c>
      <c r="H25" s="9">
        <v>20300</v>
      </c>
      <c r="I25" s="9">
        <v>20500</v>
      </c>
      <c r="J25" s="9">
        <v>21000</v>
      </c>
      <c r="K25" s="28"/>
      <c r="L25" s="1" t="s">
        <v>32</v>
      </c>
      <c r="M25" s="4">
        <f>C25/B25*100-100</f>
        <v>8.6705202312138567</v>
      </c>
      <c r="N25" s="4">
        <f>D25/C25*100-100</f>
        <v>4.2553191489361808</v>
      </c>
      <c r="O25" s="4">
        <f>E25/D25*100-100</f>
        <v>5.6122448979591724</v>
      </c>
      <c r="P25" s="4">
        <f>F25/E25*100-100</f>
        <v>6.7632850241545981</v>
      </c>
      <c r="Q25" s="4">
        <f>G25/F25*100-100</f>
        <v>2.7149321266968229</v>
      </c>
      <c r="R25" s="4">
        <f>H25/G25*100-100</f>
        <v>-10.572687224669608</v>
      </c>
      <c r="S25" s="4">
        <f>I25/H25*100-100</f>
        <v>0.98522167487683987</v>
      </c>
      <c r="T25" s="4">
        <f>J25/I25*100-100</f>
        <v>2.4390243902439011</v>
      </c>
      <c r="V25" s="22">
        <f t="shared" si="0"/>
        <v>6.325342325565952</v>
      </c>
    </row>
    <row r="26" spans="1:22" x14ac:dyDescent="0.25">
      <c r="A26" s="7" t="s">
        <v>33</v>
      </c>
      <c r="B26" s="9">
        <v>11500</v>
      </c>
      <c r="C26" s="9">
        <v>12300</v>
      </c>
      <c r="D26" s="9">
        <v>13500</v>
      </c>
      <c r="E26" s="9">
        <v>15000</v>
      </c>
      <c r="F26" s="9">
        <v>16900</v>
      </c>
      <c r="G26" s="9">
        <v>18100</v>
      </c>
      <c r="H26" s="9">
        <v>17100</v>
      </c>
      <c r="I26" s="9">
        <v>17900</v>
      </c>
      <c r="J26" s="9">
        <v>18500</v>
      </c>
      <c r="K26" s="28"/>
      <c r="L26" s="1" t="s">
        <v>33</v>
      </c>
      <c r="M26" s="4">
        <f>C26/B26*100-100</f>
        <v>6.9565217391304373</v>
      </c>
      <c r="N26" s="4">
        <f>D26/C26*100-100</f>
        <v>9.7560975609756184</v>
      </c>
      <c r="O26" s="4">
        <f>E26/D26*100-100</f>
        <v>11.111111111111114</v>
      </c>
      <c r="P26" s="4">
        <f>F26/E26*100-100</f>
        <v>12.666666666666671</v>
      </c>
      <c r="Q26" s="4">
        <f>G26/F26*100-100</f>
        <v>7.1005917159763214</v>
      </c>
      <c r="R26" s="4">
        <f>H26/G26*100-100</f>
        <v>-5.5248618784530379</v>
      </c>
      <c r="S26" s="4">
        <f>I26/H26*100-100</f>
        <v>4.6783625730994203</v>
      </c>
      <c r="T26" s="4">
        <f>J26/I26*100-100</f>
        <v>3.3519553072625712</v>
      </c>
      <c r="V26" s="22">
        <f t="shared" si="0"/>
        <v>10.12259926947096</v>
      </c>
    </row>
    <row r="27" spans="1:22" x14ac:dyDescent="0.25">
      <c r="A27" s="7" t="s">
        <v>34</v>
      </c>
      <c r="B27" s="9">
        <v>23300</v>
      </c>
      <c r="C27" s="9">
        <v>25200</v>
      </c>
      <c r="D27" s="9">
        <v>25700</v>
      </c>
      <c r="E27" s="9">
        <v>27000</v>
      </c>
      <c r="F27" s="9">
        <v>29400</v>
      </c>
      <c r="G27" s="9">
        <v>29800</v>
      </c>
      <c r="H27" s="9">
        <v>26900</v>
      </c>
      <c r="I27" s="9">
        <v>27700</v>
      </c>
      <c r="J27" s="9">
        <v>28700</v>
      </c>
      <c r="K27" s="28"/>
      <c r="L27" s="1" t="s">
        <v>34</v>
      </c>
      <c r="M27" s="4">
        <f>C27/B27*100-100</f>
        <v>8.1545064377682479</v>
      </c>
      <c r="N27" s="4">
        <f>D27/C27*100-100</f>
        <v>1.9841269841269735</v>
      </c>
      <c r="O27" s="4">
        <f>E27/D27*100-100</f>
        <v>5.0583657587548743</v>
      </c>
      <c r="P27" s="4">
        <f>F27/E27*100-100</f>
        <v>8.8888888888888857</v>
      </c>
      <c r="Q27" s="4">
        <f>G27/F27*100-100</f>
        <v>1.3605442176870781</v>
      </c>
      <c r="R27" s="4">
        <f>H27/G27*100-100</f>
        <v>-9.7315436241610769</v>
      </c>
      <c r="S27" s="4">
        <f>I27/H27*100-100</f>
        <v>2.9739776951672923</v>
      </c>
      <c r="T27" s="4">
        <f>J27/I27*100-100</f>
        <v>3.6101083032491061</v>
      </c>
      <c r="V27" s="22">
        <f t="shared" si="0"/>
        <v>6.0214720173847454</v>
      </c>
    </row>
    <row r="28" spans="1:22" x14ac:dyDescent="0.25">
      <c r="A28" s="7" t="s">
        <v>35</v>
      </c>
      <c r="B28" s="9">
        <v>25700</v>
      </c>
      <c r="C28" s="9">
        <v>27400</v>
      </c>
      <c r="D28" s="9">
        <v>27400</v>
      </c>
      <c r="E28" s="9">
        <v>29100</v>
      </c>
      <c r="F28" s="9">
        <v>31200</v>
      </c>
      <c r="G28" s="9">
        <v>31000</v>
      </c>
      <c r="H28" s="9">
        <v>28200</v>
      </c>
      <c r="I28" s="9">
        <v>30200</v>
      </c>
      <c r="J28" s="9">
        <v>31700</v>
      </c>
      <c r="K28" s="28"/>
      <c r="L28" s="1" t="s">
        <v>35</v>
      </c>
      <c r="M28" s="4">
        <f>C28/B28*100-100</f>
        <v>6.6147859922179038</v>
      </c>
      <c r="N28" s="4">
        <f>D28/C28*100-100</f>
        <v>0</v>
      </c>
      <c r="O28" s="4">
        <f>E28/D28*100-100</f>
        <v>6.2043795620438118</v>
      </c>
      <c r="P28" s="4">
        <f>F28/E28*100-100</f>
        <v>7.2164948453608275</v>
      </c>
      <c r="Q28" s="4">
        <f>G28/F28*100-100</f>
        <v>-0.6410256410256352</v>
      </c>
      <c r="R28" s="4">
        <f>H28/G28*100-100</f>
        <v>-9.0322580645161281</v>
      </c>
      <c r="S28" s="4">
        <f>I28/H28*100-100</f>
        <v>7.0921985815602966</v>
      </c>
      <c r="T28" s="4">
        <f>J28/I28*100-100</f>
        <v>4.9668874172185298</v>
      </c>
      <c r="V28" s="22">
        <f t="shared" si="0"/>
        <v>5.0089150999056358</v>
      </c>
    </row>
    <row r="29" spans="1:22" x14ac:dyDescent="0.25">
      <c r="A29" s="7" t="s">
        <v>36</v>
      </c>
      <c r="B29" s="9">
        <v>25400</v>
      </c>
      <c r="C29" s="9">
        <v>27000</v>
      </c>
      <c r="D29" s="9">
        <v>27900</v>
      </c>
      <c r="E29" s="9">
        <v>28900</v>
      </c>
      <c r="F29" s="9">
        <v>29500</v>
      </c>
      <c r="G29" s="9">
        <v>28600</v>
      </c>
      <c r="H29" s="9">
        <v>26300</v>
      </c>
      <c r="I29" s="9">
        <v>27500</v>
      </c>
      <c r="J29" s="9">
        <v>27700</v>
      </c>
      <c r="K29" s="28"/>
      <c r="L29" s="1" t="s">
        <v>36</v>
      </c>
      <c r="M29" s="4">
        <f>C29/B29*100-100</f>
        <v>6.2992125984252141</v>
      </c>
      <c r="N29" s="4">
        <f>D29/C29*100-100</f>
        <v>3.3333333333333428</v>
      </c>
      <c r="O29" s="4">
        <f>E29/D29*100-100</f>
        <v>3.5842293906809886</v>
      </c>
      <c r="P29" s="4">
        <f>F29/E29*100-100</f>
        <v>2.0761245674740536</v>
      </c>
      <c r="Q29" s="4">
        <f>G29/F29*100-100</f>
        <v>-3.0508474576271141</v>
      </c>
      <c r="R29" s="4">
        <f>H29/G29*100-100</f>
        <v>-8.0419580419580399</v>
      </c>
      <c r="S29" s="4">
        <f>I29/H29*100-100</f>
        <v>4.5627376425855459</v>
      </c>
      <c r="T29" s="4">
        <f>J29/I29*100-100</f>
        <v>0.72727272727273373</v>
      </c>
      <c r="V29" s="22">
        <f t="shared" si="0"/>
        <v>3.8232249724783998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80" zoomScaleNormal="80" workbookViewId="0">
      <selection activeCell="K1" sqref="K1"/>
    </sheetView>
  </sheetViews>
  <sheetFormatPr defaultRowHeight="15" x14ac:dyDescent="0.25"/>
  <sheetData>
    <row r="1" spans="1:11" x14ac:dyDescent="0.25">
      <c r="A1" t="s">
        <v>37</v>
      </c>
      <c r="K1" t="s">
        <v>95</v>
      </c>
    </row>
    <row r="2" spans="1:11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1" x14ac:dyDescent="0.25">
      <c r="A3" s="1" t="s">
        <v>10</v>
      </c>
      <c r="B3" s="4">
        <v>1.57</v>
      </c>
      <c r="C3" s="4">
        <v>1.61</v>
      </c>
      <c r="D3" s="4">
        <v>1.72</v>
      </c>
      <c r="E3" s="4">
        <v>1.82</v>
      </c>
      <c r="F3" s="4">
        <v>1.87</v>
      </c>
      <c r="G3" s="4">
        <v>1.92</v>
      </c>
      <c r="H3" s="4">
        <v>1.99</v>
      </c>
      <c r="I3" s="4">
        <v>2.02</v>
      </c>
      <c r="K3" s="23">
        <f>AVERAGE(B3:E3)</f>
        <v>1.6800000000000002</v>
      </c>
    </row>
    <row r="4" spans="1:11" x14ac:dyDescent="0.25">
      <c r="A4" s="1" t="s">
        <v>11</v>
      </c>
      <c r="B4" s="4">
        <v>0.16</v>
      </c>
      <c r="C4" s="4">
        <v>0.18</v>
      </c>
      <c r="D4" s="4">
        <v>0.19</v>
      </c>
      <c r="E4" s="4">
        <v>0.22</v>
      </c>
      <c r="F4" s="4">
        <v>0.23</v>
      </c>
      <c r="G4" s="4">
        <v>0.28000000000000003</v>
      </c>
      <c r="H4" s="5">
        <v>0.3</v>
      </c>
      <c r="I4" s="4">
        <v>0.28999999999999998</v>
      </c>
      <c r="K4" s="23">
        <f t="shared" ref="K4:K29" si="0">AVERAGE(B4:E4)</f>
        <v>0.1875</v>
      </c>
    </row>
    <row r="5" spans="1:11" x14ac:dyDescent="0.25">
      <c r="A5" s="1" t="s">
        <v>12</v>
      </c>
      <c r="B5" s="4">
        <v>0.48</v>
      </c>
      <c r="C5" s="4">
        <v>0.56000000000000005</v>
      </c>
      <c r="D5" s="4">
        <v>0.61</v>
      </c>
      <c r="E5" s="4">
        <v>0.67</v>
      </c>
      <c r="F5" s="5">
        <v>0.8</v>
      </c>
      <c r="G5" s="4">
        <v>0.81</v>
      </c>
      <c r="H5" s="4">
        <v>0.89</v>
      </c>
      <c r="I5" s="4">
        <v>0.88</v>
      </c>
      <c r="K5" s="23">
        <f t="shared" si="0"/>
        <v>0.57999999999999996</v>
      </c>
    </row>
    <row r="6" spans="1:11" x14ac:dyDescent="0.25">
      <c r="A6" s="1" t="s">
        <v>13</v>
      </c>
      <c r="B6" s="4">
        <v>1.43</v>
      </c>
      <c r="C6" s="4">
        <v>1.36</v>
      </c>
      <c r="D6" s="4">
        <v>1.37</v>
      </c>
      <c r="E6" s="4">
        <v>1.45</v>
      </c>
      <c r="F6" s="4">
        <v>1.59</v>
      </c>
      <c r="G6" s="4">
        <v>1.89</v>
      </c>
      <c r="H6" s="4">
        <v>2.15</v>
      </c>
      <c r="I6" s="5">
        <v>1.9</v>
      </c>
      <c r="K6" s="23">
        <f t="shared" si="0"/>
        <v>1.4025000000000001</v>
      </c>
    </row>
    <row r="7" spans="1:11" x14ac:dyDescent="0.25">
      <c r="A7" s="1" t="s">
        <v>14</v>
      </c>
      <c r="B7" s="4">
        <v>1.66</v>
      </c>
      <c r="C7" s="4">
        <v>1.74</v>
      </c>
      <c r="D7" s="4">
        <v>1.76</v>
      </c>
      <c r="E7" s="4">
        <v>1.85</v>
      </c>
      <c r="F7" s="5">
        <v>1.9</v>
      </c>
      <c r="G7" s="4">
        <v>1.91</v>
      </c>
      <c r="H7" s="4">
        <v>2.0099999999999998</v>
      </c>
      <c r="I7" s="4">
        <v>1.93</v>
      </c>
      <c r="K7" s="23">
        <f t="shared" si="0"/>
        <v>1.7524999999999999</v>
      </c>
    </row>
    <row r="8" spans="1:11" x14ac:dyDescent="0.25">
      <c r="A8" s="1" t="s">
        <v>15</v>
      </c>
      <c r="B8" s="4">
        <v>0.33</v>
      </c>
      <c r="C8" s="4">
        <v>0.39</v>
      </c>
      <c r="D8" s="4">
        <v>0.42</v>
      </c>
      <c r="E8" s="4">
        <v>0.42</v>
      </c>
      <c r="F8" s="4">
        <v>0.48</v>
      </c>
      <c r="G8" s="4">
        <v>0.46</v>
      </c>
      <c r="H8" s="4">
        <v>0.49</v>
      </c>
      <c r="I8" s="4">
        <v>0.56000000000000005</v>
      </c>
      <c r="K8" s="23">
        <f t="shared" si="0"/>
        <v>0.38999999999999996</v>
      </c>
    </row>
    <row r="9" spans="1:11" x14ac:dyDescent="0.25">
      <c r="A9" s="1" t="s">
        <v>16</v>
      </c>
      <c r="B9" s="4">
        <v>0.78</v>
      </c>
      <c r="C9" s="5">
        <v>0.8</v>
      </c>
      <c r="D9" s="5">
        <v>0.8</v>
      </c>
      <c r="E9" s="4">
        <v>0.81</v>
      </c>
      <c r="F9" s="5">
        <v>1.2</v>
      </c>
      <c r="G9" s="4">
        <v>1.34</v>
      </c>
      <c r="H9" s="4">
        <v>1.39</v>
      </c>
      <c r="I9" s="4">
        <v>1.65</v>
      </c>
      <c r="K9" s="23">
        <f t="shared" si="0"/>
        <v>0.79749999999999999</v>
      </c>
    </row>
    <row r="10" spans="1:11" x14ac:dyDescent="0.25">
      <c r="A10" s="1" t="s">
        <v>17</v>
      </c>
      <c r="B10" s="4">
        <v>1.01</v>
      </c>
      <c r="C10" s="4">
        <v>1.06</v>
      </c>
      <c r="D10" s="4">
        <v>1.1599999999999999</v>
      </c>
      <c r="E10" s="4">
        <v>1.21</v>
      </c>
      <c r="F10" s="4">
        <v>1.33</v>
      </c>
      <c r="G10" s="4">
        <v>1.49</v>
      </c>
      <c r="H10" s="4">
        <v>1.64</v>
      </c>
      <c r="I10" s="4">
        <v>1.59</v>
      </c>
      <c r="K10" s="23">
        <f t="shared" si="0"/>
        <v>1.1100000000000001</v>
      </c>
    </row>
    <row r="11" spans="1:11" x14ac:dyDescent="0.25">
      <c r="A11" s="1" t="s">
        <v>18</v>
      </c>
      <c r="B11" s="2">
        <v>1</v>
      </c>
      <c r="C11" s="4">
        <v>1.05</v>
      </c>
      <c r="D11" s="4">
        <v>1.08</v>
      </c>
      <c r="E11" s="4">
        <v>1.1299999999999999</v>
      </c>
      <c r="F11" s="4">
        <v>1.34</v>
      </c>
      <c r="G11" s="4">
        <v>1.58</v>
      </c>
      <c r="H11" s="4">
        <v>1.78</v>
      </c>
      <c r="I11" s="2">
        <v>2</v>
      </c>
      <c r="K11" s="23">
        <f t="shared" si="0"/>
        <v>1.0649999999999999</v>
      </c>
    </row>
    <row r="12" spans="1:11" x14ac:dyDescent="0.25">
      <c r="A12" s="1" t="s">
        <v>19</v>
      </c>
      <c r="B12" s="4">
        <v>1.88</v>
      </c>
      <c r="C12" s="4">
        <v>2.0099999999999998</v>
      </c>
      <c r="D12" s="4">
        <v>2.06</v>
      </c>
      <c r="E12" s="4">
        <v>2.0699999999999998</v>
      </c>
      <c r="F12" s="4">
        <v>2.17</v>
      </c>
      <c r="G12" s="4">
        <v>2.37</v>
      </c>
      <c r="H12" s="4">
        <v>2.4900000000000002</v>
      </c>
      <c r="I12" s="4">
        <v>2.4900000000000002</v>
      </c>
      <c r="K12" s="23">
        <f t="shared" si="0"/>
        <v>2.0049999999999999</v>
      </c>
    </row>
    <row r="13" spans="1:11" x14ac:dyDescent="0.25">
      <c r="A13" s="1" t="s">
        <v>20</v>
      </c>
      <c r="B13" s="4">
        <v>1.73</v>
      </c>
      <c r="C13" s="4">
        <v>1.72</v>
      </c>
      <c r="D13" s="4">
        <v>1.78</v>
      </c>
      <c r="E13" s="4">
        <v>1.95</v>
      </c>
      <c r="F13" s="4">
        <v>2.04</v>
      </c>
      <c r="G13" s="5">
        <v>2.2000000000000002</v>
      </c>
      <c r="H13" s="4">
        <v>2.36</v>
      </c>
      <c r="I13" s="4">
        <v>2.2400000000000002</v>
      </c>
      <c r="K13" s="23">
        <f t="shared" si="0"/>
        <v>1.7950000000000002</v>
      </c>
    </row>
    <row r="14" spans="1:11" x14ac:dyDescent="0.25">
      <c r="A14" s="1" t="s">
        <v>21</v>
      </c>
      <c r="B14" s="4">
        <v>0.68</v>
      </c>
      <c r="C14" s="4">
        <v>0.71</v>
      </c>
      <c r="D14" s="4">
        <v>0.78</v>
      </c>
      <c r="E14" s="4">
        <v>0.77</v>
      </c>
      <c r="F14" s="4">
        <v>0.64</v>
      </c>
      <c r="G14" s="4">
        <v>0.77</v>
      </c>
      <c r="H14" s="4">
        <v>0.85</v>
      </c>
      <c r="I14" s="4">
        <v>0.97</v>
      </c>
      <c r="K14" s="23">
        <f t="shared" si="0"/>
        <v>0.73499999999999999</v>
      </c>
    </row>
    <row r="15" spans="1:11" x14ac:dyDescent="0.25">
      <c r="A15" s="1" t="s">
        <v>22</v>
      </c>
      <c r="B15" s="4">
        <v>0.28999999999999998</v>
      </c>
      <c r="C15" s="5">
        <v>0.3</v>
      </c>
      <c r="D15" s="4">
        <v>0.35</v>
      </c>
      <c r="E15" s="4">
        <v>0.43</v>
      </c>
      <c r="F15" s="4">
        <v>0.55000000000000004</v>
      </c>
      <c r="G15" s="4">
        <v>0.57999999999999996</v>
      </c>
      <c r="H15" s="4">
        <v>0.49</v>
      </c>
      <c r="I15" s="4">
        <v>0.49</v>
      </c>
      <c r="K15" s="23">
        <f t="shared" si="0"/>
        <v>0.34249999999999997</v>
      </c>
    </row>
    <row r="16" spans="1:11" x14ac:dyDescent="0.25">
      <c r="A16" s="1" t="s">
        <v>23</v>
      </c>
      <c r="B16" s="4">
        <v>0.46</v>
      </c>
      <c r="C16" s="4">
        <v>0.51</v>
      </c>
      <c r="D16" s="4">
        <v>0.59</v>
      </c>
      <c r="E16" s="4">
        <v>0.59</v>
      </c>
      <c r="F16" s="4">
        <v>0.63</v>
      </c>
      <c r="G16" s="4">
        <v>0.76</v>
      </c>
      <c r="H16" s="4">
        <v>0.72</v>
      </c>
      <c r="I16" s="4">
        <v>0.74</v>
      </c>
      <c r="K16" s="23">
        <f t="shared" si="0"/>
        <v>0.53749999999999998</v>
      </c>
    </row>
    <row r="17" spans="1:11" x14ac:dyDescent="0.25">
      <c r="A17" s="1" t="s">
        <v>24</v>
      </c>
      <c r="B17" s="4">
        <v>2.35</v>
      </c>
      <c r="C17" s="4">
        <v>2.73</v>
      </c>
      <c r="D17" s="4">
        <v>2.77</v>
      </c>
      <c r="E17" s="4">
        <v>3.22</v>
      </c>
      <c r="F17" s="4">
        <v>3.57</v>
      </c>
      <c r="G17" s="4">
        <v>3.83</v>
      </c>
      <c r="H17" s="4">
        <v>4.17</v>
      </c>
      <c r="I17" s="4">
        <v>4.0599999999999996</v>
      </c>
      <c r="K17" s="23">
        <f t="shared" si="0"/>
        <v>2.7675000000000001</v>
      </c>
    </row>
    <row r="18" spans="1:11" x14ac:dyDescent="0.25">
      <c r="A18" s="1" t="s">
        <v>25</v>
      </c>
      <c r="B18" s="5">
        <v>0.5</v>
      </c>
      <c r="C18" s="4">
        <v>0.47</v>
      </c>
      <c r="D18" s="4">
        <v>0.57999999999999996</v>
      </c>
      <c r="E18" s="4">
        <v>0.81</v>
      </c>
      <c r="F18" s="4">
        <v>0.77</v>
      </c>
      <c r="G18" s="4">
        <v>0.84</v>
      </c>
      <c r="H18" s="4">
        <v>0.97</v>
      </c>
      <c r="I18" s="4">
        <v>1.01</v>
      </c>
      <c r="K18" s="23">
        <f t="shared" si="0"/>
        <v>0.59</v>
      </c>
    </row>
    <row r="19" spans="1:11" x14ac:dyDescent="0.25">
      <c r="A19" s="1" t="s">
        <v>26</v>
      </c>
      <c r="B19" s="4">
        <v>2.04</v>
      </c>
      <c r="C19" s="4">
        <v>2.25</v>
      </c>
      <c r="D19" s="4">
        <v>3.14</v>
      </c>
      <c r="E19" s="4">
        <v>3.93</v>
      </c>
      <c r="F19" s="4">
        <v>4.76</v>
      </c>
      <c r="G19" s="4">
        <v>2.78</v>
      </c>
      <c r="H19" s="4">
        <v>3.24</v>
      </c>
      <c r="I19" s="4">
        <v>2.97</v>
      </c>
      <c r="K19" s="23">
        <f t="shared" si="0"/>
        <v>2.84</v>
      </c>
    </row>
    <row r="20" spans="1:11" x14ac:dyDescent="0.25">
      <c r="A20" s="1" t="s">
        <v>27</v>
      </c>
      <c r="B20" s="4">
        <v>2.66</v>
      </c>
      <c r="C20" s="4">
        <v>2.79</v>
      </c>
      <c r="D20" s="4">
        <v>2.98</v>
      </c>
      <c r="E20" s="4">
        <v>2.97</v>
      </c>
      <c r="F20" s="4">
        <v>2.99</v>
      </c>
      <c r="G20" s="2">
        <v>3</v>
      </c>
      <c r="H20" s="4">
        <v>3.02</v>
      </c>
      <c r="I20" s="4">
        <v>3.12</v>
      </c>
      <c r="K20" s="23">
        <f t="shared" si="0"/>
        <v>2.85</v>
      </c>
    </row>
    <row r="21" spans="1:11" x14ac:dyDescent="0.25">
      <c r="A21" s="1" t="s">
        <v>28</v>
      </c>
      <c r="B21" s="4">
        <v>1.22</v>
      </c>
      <c r="C21" s="4">
        <v>1.23</v>
      </c>
      <c r="D21" s="4">
        <v>1.27</v>
      </c>
      <c r="E21" s="4">
        <v>1.33</v>
      </c>
      <c r="F21" s="5">
        <v>1.4</v>
      </c>
      <c r="G21" s="4">
        <v>1.48</v>
      </c>
      <c r="H21" s="4">
        <v>1.57</v>
      </c>
      <c r="I21" s="4">
        <v>1.59</v>
      </c>
      <c r="K21" s="23">
        <f t="shared" si="0"/>
        <v>1.2625000000000002</v>
      </c>
    </row>
    <row r="22" spans="1:11" x14ac:dyDescent="0.25">
      <c r="A22" s="1" t="s">
        <v>29</v>
      </c>
      <c r="B22" s="4">
        <v>0.38</v>
      </c>
      <c r="C22" s="4">
        <v>0.44</v>
      </c>
      <c r="D22" s="4">
        <v>0.48</v>
      </c>
      <c r="E22" s="4">
        <v>0.49</v>
      </c>
      <c r="F22" s="4">
        <v>0.56000000000000005</v>
      </c>
      <c r="G22" s="5">
        <v>0.5</v>
      </c>
      <c r="H22" s="4">
        <v>0.55000000000000004</v>
      </c>
      <c r="I22" s="4">
        <v>0.47</v>
      </c>
      <c r="K22" s="23">
        <f t="shared" si="0"/>
        <v>0.44750000000000001</v>
      </c>
    </row>
    <row r="23" spans="1:11" x14ac:dyDescent="0.25">
      <c r="A23" s="1" t="s">
        <v>30</v>
      </c>
      <c r="B23" s="4">
        <v>0.81</v>
      </c>
      <c r="C23" s="4">
        <v>0.83</v>
      </c>
      <c r="D23" s="4">
        <v>0.76</v>
      </c>
      <c r="E23" s="4">
        <v>0.78</v>
      </c>
      <c r="F23" s="4">
        <v>0.78</v>
      </c>
      <c r="G23" s="4">
        <v>0.85</v>
      </c>
      <c r="H23" s="5">
        <v>0.9</v>
      </c>
      <c r="I23" s="4">
        <v>1.05</v>
      </c>
      <c r="K23" s="23">
        <f t="shared" si="0"/>
        <v>0.79500000000000015</v>
      </c>
    </row>
    <row r="24" spans="1:11" x14ac:dyDescent="0.25">
      <c r="A24" s="1" t="s">
        <v>31</v>
      </c>
      <c r="B24" s="5">
        <v>0.2</v>
      </c>
      <c r="C24" s="4">
        <v>0.24</v>
      </c>
      <c r="D24" s="4">
        <v>0.27</v>
      </c>
      <c r="E24" s="4">
        <v>0.28999999999999998</v>
      </c>
      <c r="F24" s="4">
        <v>0.25</v>
      </c>
      <c r="G24" s="4">
        <v>0.27</v>
      </c>
      <c r="H24" s="4">
        <v>0.31</v>
      </c>
      <c r="I24" s="5">
        <v>0.3</v>
      </c>
      <c r="K24" s="23">
        <f t="shared" si="0"/>
        <v>0.25</v>
      </c>
    </row>
    <row r="25" spans="1:11" x14ac:dyDescent="0.25">
      <c r="A25" s="1" t="s">
        <v>32</v>
      </c>
      <c r="B25" s="4">
        <v>0.71</v>
      </c>
      <c r="C25" s="4">
        <v>0.78</v>
      </c>
      <c r="D25" s="4">
        <v>0.72</v>
      </c>
      <c r="E25" s="4">
        <v>0.72</v>
      </c>
      <c r="F25" s="4">
        <v>0.88</v>
      </c>
      <c r="G25" s="4">
        <v>1.02</v>
      </c>
      <c r="H25" s="4">
        <v>1.08</v>
      </c>
      <c r="I25" s="4">
        <v>1.23</v>
      </c>
      <c r="K25" s="23">
        <f t="shared" si="0"/>
        <v>0.73249999999999993</v>
      </c>
    </row>
    <row r="26" spans="1:11" x14ac:dyDescent="0.25">
      <c r="A26" s="1" t="s">
        <v>33</v>
      </c>
      <c r="B26" s="4">
        <v>0.48</v>
      </c>
      <c r="C26" s="4">
        <v>0.51</v>
      </c>
      <c r="D26" s="5">
        <v>0.6</v>
      </c>
      <c r="E26" s="4">
        <v>0.76</v>
      </c>
      <c r="F26" s="4">
        <v>0.78</v>
      </c>
      <c r="G26" s="4">
        <v>0.86</v>
      </c>
      <c r="H26" s="4">
        <v>0.92</v>
      </c>
      <c r="I26" s="4">
        <v>0.93</v>
      </c>
      <c r="K26" s="23">
        <f t="shared" si="0"/>
        <v>0.58749999999999991</v>
      </c>
    </row>
    <row r="27" spans="1:11" x14ac:dyDescent="0.25">
      <c r="A27" s="1" t="s">
        <v>34</v>
      </c>
      <c r="B27" s="4">
        <v>0.81</v>
      </c>
      <c r="C27" s="4">
        <v>0.82</v>
      </c>
      <c r="D27" s="4">
        <v>0.82</v>
      </c>
      <c r="E27" s="4">
        <v>0.88</v>
      </c>
      <c r="F27" s="4">
        <v>0.89</v>
      </c>
      <c r="G27" s="2">
        <v>1</v>
      </c>
      <c r="H27" s="4">
        <v>0.96</v>
      </c>
      <c r="I27" s="4">
        <v>1.04</v>
      </c>
      <c r="K27" s="23">
        <f t="shared" si="0"/>
        <v>0.83249999999999991</v>
      </c>
    </row>
    <row r="28" spans="1:11" x14ac:dyDescent="0.25">
      <c r="A28" s="1" t="s">
        <v>35</v>
      </c>
      <c r="B28" s="4">
        <v>1.57</v>
      </c>
      <c r="C28" s="4">
        <v>1.45</v>
      </c>
      <c r="D28" s="4">
        <v>1.66</v>
      </c>
      <c r="E28" s="4">
        <v>1.61</v>
      </c>
      <c r="F28" s="4">
        <v>1.57</v>
      </c>
      <c r="G28" s="4">
        <v>1.59</v>
      </c>
      <c r="H28" s="4">
        <v>1.73</v>
      </c>
      <c r="I28" s="4">
        <v>1.86</v>
      </c>
      <c r="K28" s="23">
        <f t="shared" si="0"/>
        <v>1.5725</v>
      </c>
    </row>
    <row r="29" spans="1:11" x14ac:dyDescent="0.25">
      <c r="A29" s="1" t="s">
        <v>36</v>
      </c>
      <c r="B29" s="4">
        <v>2.36</v>
      </c>
      <c r="C29" s="4">
        <v>2.54</v>
      </c>
      <c r="D29" s="4">
        <v>2.69</v>
      </c>
      <c r="E29" s="4">
        <v>2.84</v>
      </c>
      <c r="F29" s="4">
        <v>2.65</v>
      </c>
      <c r="G29" s="4">
        <v>2.5299999999999998</v>
      </c>
      <c r="H29" s="5">
        <v>2.9</v>
      </c>
      <c r="I29" s="4">
        <v>2.97</v>
      </c>
      <c r="K29" s="23">
        <f t="shared" si="0"/>
        <v>2.6074999999999999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0" zoomScaleNormal="80" workbookViewId="0">
      <selection activeCell="B1" sqref="B1:B1048576"/>
    </sheetView>
  </sheetViews>
  <sheetFormatPr defaultRowHeight="15" x14ac:dyDescent="0.25"/>
  <sheetData>
    <row r="1" spans="1:10" x14ac:dyDescent="0.25">
      <c r="A1" t="s">
        <v>46</v>
      </c>
      <c r="J1" t="s">
        <v>95</v>
      </c>
    </row>
    <row r="2" spans="1:10" x14ac:dyDescent="0.25">
      <c r="A2" s="1" t="s">
        <v>43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0" x14ac:dyDescent="0.25">
      <c r="A3" s="1" t="s">
        <v>10</v>
      </c>
      <c r="B3" s="4">
        <v>30</v>
      </c>
      <c r="C3" s="4">
        <v>31.8</v>
      </c>
      <c r="D3" s="4">
        <v>32</v>
      </c>
      <c r="E3" s="4">
        <v>34.4</v>
      </c>
      <c r="F3" s="4">
        <v>34.5</v>
      </c>
      <c r="G3" s="4">
        <v>35.299999999999997</v>
      </c>
      <c r="H3" s="4">
        <v>37.299999999999997</v>
      </c>
      <c r="I3" s="4">
        <v>38.700000000000003</v>
      </c>
      <c r="J3" s="23">
        <f>AVERAGE(B3:E3)</f>
        <v>32.049999999999997</v>
      </c>
    </row>
    <row r="4" spans="1:10" x14ac:dyDescent="0.25">
      <c r="A4" s="1" t="s">
        <v>11</v>
      </c>
      <c r="B4" s="4">
        <v>32.5</v>
      </c>
      <c r="C4" s="4">
        <v>34.700000000000003</v>
      </c>
      <c r="D4" s="4">
        <v>39.6</v>
      </c>
      <c r="E4" s="4">
        <v>42.6</v>
      </c>
      <c r="F4" s="4">
        <v>46</v>
      </c>
      <c r="G4" s="4">
        <v>46.1</v>
      </c>
      <c r="H4" s="5">
        <v>43.5</v>
      </c>
      <c r="I4" s="4">
        <v>44.6</v>
      </c>
      <c r="J4" s="23">
        <f t="shared" ref="J4:J29" si="0">AVERAGE(B4:E4)</f>
        <v>37.35</v>
      </c>
    </row>
    <row r="5" spans="1:10" x14ac:dyDescent="0.25">
      <c r="A5" s="1" t="s">
        <v>12</v>
      </c>
      <c r="B5" s="4">
        <v>42.7</v>
      </c>
      <c r="C5" s="4">
        <v>44.5</v>
      </c>
      <c r="D5" s="4">
        <v>45.2</v>
      </c>
      <c r="E5" s="4">
        <v>46</v>
      </c>
      <c r="F5" s="5">
        <v>47.6</v>
      </c>
      <c r="G5" s="4">
        <v>46.8</v>
      </c>
      <c r="H5" s="4">
        <v>46.5</v>
      </c>
      <c r="I5" s="4">
        <v>47.7</v>
      </c>
      <c r="J5" s="23">
        <f t="shared" si="0"/>
        <v>44.6</v>
      </c>
    </row>
    <row r="6" spans="1:10" x14ac:dyDescent="0.25">
      <c r="A6" s="1" t="s">
        <v>13</v>
      </c>
      <c r="B6" s="4">
        <v>60.3</v>
      </c>
      <c r="C6" s="4">
        <v>59.5</v>
      </c>
      <c r="D6" s="4">
        <v>60.7</v>
      </c>
      <c r="E6" s="4">
        <v>58.9</v>
      </c>
      <c r="F6" s="4">
        <v>58.4</v>
      </c>
      <c r="G6" s="4">
        <v>58.2</v>
      </c>
      <c r="H6" s="4">
        <v>58.4</v>
      </c>
      <c r="I6" s="5">
        <v>59.5</v>
      </c>
      <c r="J6" s="23">
        <f t="shared" si="0"/>
        <v>59.85</v>
      </c>
    </row>
    <row r="7" spans="1:10" x14ac:dyDescent="0.25">
      <c r="A7" s="1" t="s">
        <v>44</v>
      </c>
      <c r="B7" s="4">
        <v>41.8</v>
      </c>
      <c r="C7" s="4">
        <v>45.5</v>
      </c>
      <c r="D7" s="4">
        <v>48.1</v>
      </c>
      <c r="E7" s="4">
        <v>51.3</v>
      </c>
      <c r="F7" s="5">
        <v>53.7</v>
      </c>
      <c r="G7" s="4">
        <v>56.1</v>
      </c>
      <c r="H7" s="4">
        <v>57.7</v>
      </c>
      <c r="I7" s="4">
        <v>59.9</v>
      </c>
      <c r="J7" s="23">
        <f t="shared" si="0"/>
        <v>46.674999999999997</v>
      </c>
    </row>
    <row r="8" spans="1:10" x14ac:dyDescent="0.25">
      <c r="A8" s="1" t="s">
        <v>15</v>
      </c>
      <c r="B8" s="4">
        <v>52.4</v>
      </c>
      <c r="C8" s="4">
        <v>56.1</v>
      </c>
      <c r="D8" s="4">
        <v>58.5</v>
      </c>
      <c r="E8" s="4">
        <v>60</v>
      </c>
      <c r="F8" s="4">
        <v>62.4</v>
      </c>
      <c r="G8" s="4">
        <v>60.4</v>
      </c>
      <c r="H8" s="4">
        <v>53.8</v>
      </c>
      <c r="I8" s="4">
        <v>57.2</v>
      </c>
      <c r="J8" s="23">
        <f t="shared" si="0"/>
        <v>56.75</v>
      </c>
    </row>
    <row r="9" spans="1:10" x14ac:dyDescent="0.25">
      <c r="A9" s="1" t="s">
        <v>16</v>
      </c>
      <c r="B9" s="4">
        <v>49.5</v>
      </c>
      <c r="C9" s="5">
        <v>51.6</v>
      </c>
      <c r="D9" s="5">
        <v>53.1</v>
      </c>
      <c r="E9" s="4">
        <v>53.8</v>
      </c>
      <c r="F9" s="5">
        <v>53.7</v>
      </c>
      <c r="G9" s="4">
        <v>51.3</v>
      </c>
      <c r="H9" s="4">
        <v>50.2</v>
      </c>
      <c r="I9" s="4">
        <v>50</v>
      </c>
      <c r="J9" s="23">
        <f t="shared" si="0"/>
        <v>52</v>
      </c>
    </row>
    <row r="10" spans="1:10" x14ac:dyDescent="0.25">
      <c r="A10" s="1" t="s">
        <v>17</v>
      </c>
      <c r="B10" s="4">
        <v>39.4</v>
      </c>
      <c r="C10" s="4">
        <v>41.6</v>
      </c>
      <c r="D10" s="4">
        <v>42.3</v>
      </c>
      <c r="E10" s="4">
        <v>42.4</v>
      </c>
      <c r="F10" s="4">
        <v>42.8</v>
      </c>
      <c r="G10" s="4">
        <v>42.2</v>
      </c>
      <c r="H10" s="4">
        <v>42.3</v>
      </c>
      <c r="I10" s="4">
        <v>39.4</v>
      </c>
      <c r="J10" s="23">
        <f t="shared" si="0"/>
        <v>41.424999999999997</v>
      </c>
    </row>
    <row r="11" spans="1:10" x14ac:dyDescent="0.25">
      <c r="A11" s="1" t="s">
        <v>18</v>
      </c>
      <c r="B11" s="2">
        <v>41.3</v>
      </c>
      <c r="C11" s="4">
        <v>43.1</v>
      </c>
      <c r="D11" s="4">
        <v>44.1</v>
      </c>
      <c r="E11" s="4">
        <v>44.6</v>
      </c>
      <c r="F11" s="4">
        <v>45.6</v>
      </c>
      <c r="G11" s="4">
        <v>44.1</v>
      </c>
      <c r="H11" s="4">
        <v>43.6</v>
      </c>
      <c r="I11" s="2">
        <v>44.5</v>
      </c>
      <c r="J11" s="23">
        <f t="shared" si="0"/>
        <v>43.274999999999999</v>
      </c>
    </row>
    <row r="12" spans="1:10" x14ac:dyDescent="0.25">
      <c r="A12" s="1" t="s">
        <v>19</v>
      </c>
      <c r="B12" s="4">
        <v>37.799999999999997</v>
      </c>
      <c r="C12" s="4">
        <v>38.5</v>
      </c>
      <c r="D12" s="4">
        <v>38.1</v>
      </c>
      <c r="E12" s="4">
        <v>38.200000000000003</v>
      </c>
      <c r="F12" s="4">
        <v>38.200000000000003</v>
      </c>
      <c r="G12" s="4">
        <v>39</v>
      </c>
      <c r="H12" s="4">
        <v>39.799999999999997</v>
      </c>
      <c r="I12" s="4">
        <v>41.5</v>
      </c>
      <c r="J12" s="23">
        <f t="shared" si="0"/>
        <v>38.150000000000006</v>
      </c>
    </row>
    <row r="13" spans="1:10" x14ac:dyDescent="0.25">
      <c r="A13" s="1" t="s">
        <v>20</v>
      </c>
      <c r="B13" s="4">
        <v>30.5</v>
      </c>
      <c r="C13" s="4">
        <v>31.4</v>
      </c>
      <c r="D13" s="4">
        <v>32.5</v>
      </c>
      <c r="E13" s="4">
        <v>33.799999999999997</v>
      </c>
      <c r="F13" s="4">
        <v>34.4</v>
      </c>
      <c r="G13" s="5">
        <v>35.700000000000003</v>
      </c>
      <c r="H13" s="4">
        <v>36.6</v>
      </c>
      <c r="I13" s="4">
        <v>37.9</v>
      </c>
      <c r="J13" s="23">
        <f t="shared" si="0"/>
        <v>32.049999999999997</v>
      </c>
    </row>
    <row r="14" spans="1:10" x14ac:dyDescent="0.25">
      <c r="A14" s="1" t="s">
        <v>21</v>
      </c>
      <c r="B14" s="4">
        <v>49.9</v>
      </c>
      <c r="C14" s="4">
        <v>50.6</v>
      </c>
      <c r="D14" s="4">
        <v>53.6</v>
      </c>
      <c r="E14" s="4">
        <v>55.9</v>
      </c>
      <c r="F14" s="4">
        <v>54.8</v>
      </c>
      <c r="G14" s="4">
        <v>55.7</v>
      </c>
      <c r="H14" s="4">
        <v>56.3</v>
      </c>
      <c r="I14" s="4">
        <v>54.8</v>
      </c>
      <c r="J14" s="23">
        <f t="shared" si="0"/>
        <v>52.5</v>
      </c>
    </row>
    <row r="15" spans="1:10" x14ac:dyDescent="0.25">
      <c r="A15" s="1" t="s">
        <v>22</v>
      </c>
      <c r="B15" s="4">
        <v>47.9</v>
      </c>
      <c r="C15" s="5">
        <v>49.5</v>
      </c>
      <c r="D15" s="4">
        <v>53.3</v>
      </c>
      <c r="E15" s="4">
        <v>57.7</v>
      </c>
      <c r="F15" s="4">
        <v>59.4</v>
      </c>
      <c r="G15" s="4">
        <v>53.2</v>
      </c>
      <c r="H15" s="4">
        <v>48.2</v>
      </c>
      <c r="I15" s="4">
        <v>50.5</v>
      </c>
      <c r="J15" s="23">
        <f t="shared" si="0"/>
        <v>52.099999999999994</v>
      </c>
    </row>
    <row r="16" spans="1:10" x14ac:dyDescent="0.25">
      <c r="A16" s="1" t="s">
        <v>23</v>
      </c>
      <c r="B16" s="4">
        <v>47.1</v>
      </c>
      <c r="C16" s="4">
        <v>49.2</v>
      </c>
      <c r="D16" s="4">
        <v>49.6</v>
      </c>
      <c r="E16" s="4">
        <v>53.4</v>
      </c>
      <c r="F16" s="4">
        <v>53.1</v>
      </c>
      <c r="G16" s="4">
        <v>51.6</v>
      </c>
      <c r="H16" s="4">
        <v>48.3</v>
      </c>
      <c r="I16" s="4">
        <v>50.2</v>
      </c>
      <c r="J16" s="23">
        <f t="shared" si="0"/>
        <v>49.825000000000003</v>
      </c>
    </row>
    <row r="17" spans="1:10" x14ac:dyDescent="0.25">
      <c r="A17" s="1" t="s">
        <v>24</v>
      </c>
      <c r="B17" s="4">
        <v>30.4</v>
      </c>
      <c r="C17" s="4">
        <v>31.7</v>
      </c>
      <c r="D17" s="4">
        <v>33.200000000000003</v>
      </c>
      <c r="E17" s="4">
        <v>32</v>
      </c>
      <c r="F17" s="4">
        <v>34.1</v>
      </c>
      <c r="G17" s="4">
        <v>38.200000000000003</v>
      </c>
      <c r="H17" s="4">
        <v>39.6</v>
      </c>
      <c r="I17" s="4">
        <v>39.299999999999997</v>
      </c>
      <c r="J17" s="23">
        <f t="shared" si="0"/>
        <v>31.824999999999999</v>
      </c>
    </row>
    <row r="18" spans="1:10" x14ac:dyDescent="0.25">
      <c r="A18" s="1" t="s">
        <v>25</v>
      </c>
      <c r="B18" s="5">
        <v>31.1</v>
      </c>
      <c r="C18" s="4">
        <v>33</v>
      </c>
      <c r="D18" s="4">
        <v>33.6</v>
      </c>
      <c r="E18" s="4">
        <v>33.1</v>
      </c>
      <c r="F18" s="4">
        <v>31.4</v>
      </c>
      <c r="G18" s="4">
        <v>32.799999999999997</v>
      </c>
      <c r="H18" s="4">
        <v>34.4</v>
      </c>
      <c r="I18" s="4">
        <v>35.799999999999997</v>
      </c>
      <c r="J18" s="23">
        <f t="shared" si="0"/>
        <v>32.699999999999996</v>
      </c>
    </row>
    <row r="19" spans="1:10" x14ac:dyDescent="0.25">
      <c r="A19" s="1" t="s">
        <v>26</v>
      </c>
      <c r="B19" s="4">
        <v>31.5</v>
      </c>
      <c r="C19" s="4">
        <v>30.8</v>
      </c>
      <c r="D19" s="4">
        <v>29.8</v>
      </c>
      <c r="E19" s="4">
        <v>28.5</v>
      </c>
      <c r="F19" s="4">
        <v>29.3</v>
      </c>
      <c r="G19" s="4">
        <v>27.8</v>
      </c>
      <c r="H19" s="4">
        <v>30.4</v>
      </c>
      <c r="I19" s="4">
        <v>31.8</v>
      </c>
      <c r="J19" s="23">
        <f t="shared" si="0"/>
        <v>30.15</v>
      </c>
    </row>
    <row r="20" spans="1:10" x14ac:dyDescent="0.25">
      <c r="A20" s="1" t="s">
        <v>27</v>
      </c>
      <c r="B20" s="4">
        <v>45.2</v>
      </c>
      <c r="C20" s="4">
        <v>46.1</v>
      </c>
      <c r="D20" s="4">
        <v>47.7</v>
      </c>
      <c r="E20" s="4">
        <v>50.9</v>
      </c>
      <c r="F20" s="4">
        <v>53</v>
      </c>
      <c r="G20" s="2">
        <v>55.1</v>
      </c>
      <c r="H20" s="4">
        <v>53.7</v>
      </c>
      <c r="I20" s="4">
        <v>56.1</v>
      </c>
      <c r="J20" s="23">
        <f t="shared" si="0"/>
        <v>47.475000000000001</v>
      </c>
    </row>
    <row r="21" spans="1:10" x14ac:dyDescent="0.25">
      <c r="A21" s="1" t="s">
        <v>28</v>
      </c>
      <c r="B21" s="4">
        <v>28.8</v>
      </c>
      <c r="C21" s="4">
        <v>31.8</v>
      </c>
      <c r="D21" s="4">
        <v>35.5</v>
      </c>
      <c r="E21" s="4">
        <v>38.6</v>
      </c>
      <c r="F21" s="5">
        <v>41</v>
      </c>
      <c r="G21" s="4">
        <v>41.1</v>
      </c>
      <c r="H21" s="4">
        <v>42.4</v>
      </c>
      <c r="I21" s="4">
        <v>41.5</v>
      </c>
      <c r="J21" s="23">
        <f t="shared" si="0"/>
        <v>33.674999999999997</v>
      </c>
    </row>
    <row r="22" spans="1:10" x14ac:dyDescent="0.25">
      <c r="A22" s="1" t="s">
        <v>29</v>
      </c>
      <c r="B22" s="4">
        <v>26.2</v>
      </c>
      <c r="C22" s="4">
        <v>27.2</v>
      </c>
      <c r="D22" s="4">
        <v>28.1</v>
      </c>
      <c r="E22" s="4">
        <v>29.7</v>
      </c>
      <c r="F22" s="4">
        <v>31.6</v>
      </c>
      <c r="G22" s="5">
        <v>32.299999999999997</v>
      </c>
      <c r="H22" s="4">
        <v>34.1</v>
      </c>
      <c r="I22" s="4">
        <v>36.9</v>
      </c>
      <c r="J22" s="23">
        <f t="shared" si="0"/>
        <v>27.8</v>
      </c>
    </row>
    <row r="23" spans="1:10" x14ac:dyDescent="0.25">
      <c r="A23" s="1" t="s">
        <v>30</v>
      </c>
      <c r="B23" s="4">
        <v>50.3</v>
      </c>
      <c r="C23" s="4">
        <v>50.5</v>
      </c>
      <c r="D23" s="4">
        <v>50.1</v>
      </c>
      <c r="E23" s="4">
        <v>50.9</v>
      </c>
      <c r="F23" s="4">
        <v>50.8</v>
      </c>
      <c r="G23" s="4">
        <v>49.7</v>
      </c>
      <c r="H23" s="5">
        <v>49.2</v>
      </c>
      <c r="I23" s="4">
        <v>47.9</v>
      </c>
      <c r="J23" s="23">
        <f t="shared" si="0"/>
        <v>50.45</v>
      </c>
    </row>
    <row r="24" spans="1:10" x14ac:dyDescent="0.25">
      <c r="A24" s="1" t="s">
        <v>31</v>
      </c>
      <c r="B24" s="5">
        <v>36.9</v>
      </c>
      <c r="C24" s="4">
        <v>39.4</v>
      </c>
      <c r="D24" s="4">
        <v>41.7</v>
      </c>
      <c r="E24" s="4">
        <v>41.4</v>
      </c>
      <c r="F24" s="4">
        <v>43.1</v>
      </c>
      <c r="G24" s="4">
        <v>42.6</v>
      </c>
      <c r="H24" s="4">
        <v>41.1</v>
      </c>
      <c r="I24" s="5">
        <v>40</v>
      </c>
      <c r="J24" s="23">
        <f t="shared" si="0"/>
        <v>39.85</v>
      </c>
    </row>
    <row r="25" spans="1:10" x14ac:dyDescent="0.25">
      <c r="A25" s="1" t="s">
        <v>32</v>
      </c>
      <c r="B25" s="4">
        <v>29</v>
      </c>
      <c r="C25" s="4">
        <v>30.7</v>
      </c>
      <c r="D25" s="4">
        <v>32.6</v>
      </c>
      <c r="E25" s="4">
        <v>33.5</v>
      </c>
      <c r="F25" s="4">
        <v>32.799999999999997</v>
      </c>
      <c r="G25" s="4">
        <v>35.6</v>
      </c>
      <c r="H25" s="4">
        <v>35</v>
      </c>
      <c r="I25" s="4">
        <v>31.2</v>
      </c>
      <c r="J25" s="23">
        <f t="shared" si="0"/>
        <v>31.450000000000003</v>
      </c>
    </row>
    <row r="26" spans="1:10" x14ac:dyDescent="0.25">
      <c r="A26" s="1" t="s">
        <v>33</v>
      </c>
      <c r="B26" s="4">
        <v>26.8</v>
      </c>
      <c r="C26" s="4">
        <v>30.3</v>
      </c>
      <c r="D26" s="5">
        <v>33.1</v>
      </c>
      <c r="E26" s="4">
        <v>35.6</v>
      </c>
      <c r="F26" s="4">
        <v>39.200000000000003</v>
      </c>
      <c r="G26" s="4">
        <v>39.5</v>
      </c>
      <c r="H26" s="4">
        <v>40.5</v>
      </c>
      <c r="I26" s="4">
        <v>41.3</v>
      </c>
      <c r="J26" s="23">
        <f t="shared" si="0"/>
        <v>31.450000000000003</v>
      </c>
    </row>
    <row r="27" spans="1:10" x14ac:dyDescent="0.25">
      <c r="A27" s="1" t="s">
        <v>34</v>
      </c>
      <c r="B27" s="4">
        <v>50.9</v>
      </c>
      <c r="C27" s="4">
        <v>52.7</v>
      </c>
      <c r="D27" s="4">
        <v>54.5</v>
      </c>
      <c r="E27" s="4">
        <v>55</v>
      </c>
      <c r="F27" s="4">
        <v>56.5</v>
      </c>
      <c r="G27" s="2">
        <v>55.5</v>
      </c>
      <c r="H27" s="4">
        <v>56.2</v>
      </c>
      <c r="I27" s="4">
        <v>57</v>
      </c>
      <c r="J27" s="23">
        <f t="shared" si="0"/>
        <v>53.274999999999999</v>
      </c>
    </row>
    <row r="28" spans="1:10" x14ac:dyDescent="0.25">
      <c r="A28" s="1" t="s">
        <v>35</v>
      </c>
      <c r="B28" s="4">
        <v>69.099999999999994</v>
      </c>
      <c r="C28" s="4">
        <v>69.400000000000006</v>
      </c>
      <c r="D28" s="4">
        <v>69.599999999999994</v>
      </c>
      <c r="E28" s="4">
        <v>70</v>
      </c>
      <c r="F28" s="4">
        <v>70.099999999999994</v>
      </c>
      <c r="G28" s="4">
        <v>70</v>
      </c>
      <c r="H28" s="4">
        <v>70.400000000000006</v>
      </c>
      <c r="I28" s="4">
        <v>72</v>
      </c>
      <c r="J28" s="23">
        <f t="shared" si="0"/>
        <v>69.525000000000006</v>
      </c>
    </row>
    <row r="29" spans="1:10" x14ac:dyDescent="0.25">
      <c r="A29" s="1" t="s">
        <v>36</v>
      </c>
      <c r="B29" s="4">
        <v>56.2</v>
      </c>
      <c r="C29" s="4">
        <v>56.8</v>
      </c>
      <c r="D29" s="4">
        <v>57.3</v>
      </c>
      <c r="E29" s="4">
        <v>57.4</v>
      </c>
      <c r="F29" s="4">
        <v>58</v>
      </c>
      <c r="G29" s="4">
        <v>57.5</v>
      </c>
      <c r="H29" s="5">
        <v>57.1</v>
      </c>
      <c r="I29" s="4">
        <v>56.7</v>
      </c>
      <c r="J29" s="23">
        <f t="shared" si="0"/>
        <v>56.925000000000004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0" zoomScaleNormal="80" workbookViewId="0">
      <selection activeCell="J1" sqref="J1"/>
    </sheetView>
  </sheetViews>
  <sheetFormatPr defaultRowHeight="15" x14ac:dyDescent="0.25"/>
  <cols>
    <col min="10" max="10" width="12.42578125" bestFit="1" customWidth="1"/>
  </cols>
  <sheetData>
    <row r="1" spans="1:10" x14ac:dyDescent="0.25">
      <c r="A1" t="s">
        <v>39</v>
      </c>
      <c r="J1" t="s">
        <v>95</v>
      </c>
    </row>
    <row r="2" spans="1:10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0" x14ac:dyDescent="0.25">
      <c r="A3" s="1" t="s">
        <v>10</v>
      </c>
      <c r="B3" s="5">
        <v>21.6</v>
      </c>
      <c r="C3" s="5">
        <v>22.6</v>
      </c>
      <c r="D3" s="5">
        <v>21.5</v>
      </c>
      <c r="E3" s="5">
        <v>21.6</v>
      </c>
      <c r="F3" s="5">
        <v>20.8</v>
      </c>
      <c r="G3" s="5">
        <v>20.2</v>
      </c>
      <c r="H3" s="5">
        <v>20.8</v>
      </c>
      <c r="I3" s="5">
        <v>21</v>
      </c>
      <c r="J3" s="19">
        <f>AVERAGE(C3:E3)</f>
        <v>21.900000000000002</v>
      </c>
    </row>
    <row r="4" spans="1:10" x14ac:dyDescent="0.25">
      <c r="A4" s="1" t="s">
        <v>11</v>
      </c>
      <c r="B4" s="6" t="s">
        <v>38</v>
      </c>
      <c r="C4" s="6" t="s">
        <v>38</v>
      </c>
      <c r="D4" s="5">
        <v>61.3</v>
      </c>
      <c r="E4" s="5">
        <v>60.7</v>
      </c>
      <c r="F4" s="5">
        <v>44.8</v>
      </c>
      <c r="G4" s="5">
        <v>46.2</v>
      </c>
      <c r="H4" s="5">
        <v>49.2</v>
      </c>
      <c r="I4" s="5">
        <v>49.1</v>
      </c>
      <c r="J4" s="19">
        <f t="shared" ref="J4:J29" si="0">AVERAGE(C4:E4)</f>
        <v>61</v>
      </c>
    </row>
    <row r="5" spans="1:10" x14ac:dyDescent="0.25">
      <c r="A5" s="1" t="s">
        <v>12</v>
      </c>
      <c r="B5" s="6" t="s">
        <v>38</v>
      </c>
      <c r="C5" s="5">
        <v>19.600000000000001</v>
      </c>
      <c r="D5" s="5">
        <v>18</v>
      </c>
      <c r="E5" s="5">
        <v>15.8</v>
      </c>
      <c r="F5" s="5">
        <v>15.3</v>
      </c>
      <c r="G5" s="5">
        <v>14</v>
      </c>
      <c r="H5" s="5">
        <v>14.4</v>
      </c>
      <c r="I5" s="5">
        <v>15.3</v>
      </c>
      <c r="J5" s="19">
        <f t="shared" si="0"/>
        <v>17.8</v>
      </c>
    </row>
    <row r="6" spans="1:10" x14ac:dyDescent="0.25">
      <c r="A6" s="1" t="s">
        <v>13</v>
      </c>
      <c r="B6" s="5">
        <v>16.5</v>
      </c>
      <c r="C6" s="5">
        <v>17.2</v>
      </c>
      <c r="D6" s="5">
        <v>16.7</v>
      </c>
      <c r="E6" s="5">
        <v>16.8</v>
      </c>
      <c r="F6" s="5">
        <v>16.3</v>
      </c>
      <c r="G6" s="5">
        <v>17.600000000000001</v>
      </c>
      <c r="H6" s="5">
        <v>18.3</v>
      </c>
      <c r="I6" s="5">
        <v>18.899999999999999</v>
      </c>
      <c r="J6" s="19">
        <f t="shared" si="0"/>
        <v>16.900000000000002</v>
      </c>
    </row>
    <row r="7" spans="1:10" x14ac:dyDescent="0.25">
      <c r="A7" s="1" t="s">
        <v>14</v>
      </c>
      <c r="B7" s="6" t="s">
        <v>38</v>
      </c>
      <c r="C7" s="5">
        <v>18.399999999999999</v>
      </c>
      <c r="D7" s="5">
        <v>20.2</v>
      </c>
      <c r="E7" s="5">
        <v>20.6</v>
      </c>
      <c r="F7" s="5">
        <v>20.100000000000001</v>
      </c>
      <c r="G7" s="5">
        <v>20</v>
      </c>
      <c r="H7" s="5">
        <v>19.7</v>
      </c>
      <c r="I7" s="5">
        <v>19.899999999999999</v>
      </c>
      <c r="J7" s="19">
        <f t="shared" si="0"/>
        <v>19.733333333333331</v>
      </c>
    </row>
    <row r="8" spans="1:10" x14ac:dyDescent="0.25">
      <c r="A8" s="1" t="s">
        <v>15</v>
      </c>
      <c r="B8" s="5">
        <v>26.3</v>
      </c>
      <c r="C8" s="5">
        <v>25.9</v>
      </c>
      <c r="D8" s="5">
        <v>22</v>
      </c>
      <c r="E8" s="5">
        <v>22</v>
      </c>
      <c r="F8" s="5">
        <v>21.8</v>
      </c>
      <c r="G8" s="5">
        <v>23.4</v>
      </c>
      <c r="H8" s="5">
        <v>21.7</v>
      </c>
      <c r="I8" s="5">
        <v>23.1</v>
      </c>
      <c r="J8" s="19">
        <f t="shared" si="0"/>
        <v>23.3</v>
      </c>
    </row>
    <row r="9" spans="1:10" x14ac:dyDescent="0.25">
      <c r="A9" s="1" t="s">
        <v>16</v>
      </c>
      <c r="B9" s="5">
        <v>24.8</v>
      </c>
      <c r="C9" s="5">
        <v>25</v>
      </c>
      <c r="D9" s="5">
        <v>23.3</v>
      </c>
      <c r="E9" s="5">
        <v>23.1</v>
      </c>
      <c r="F9" s="5">
        <v>23.7</v>
      </c>
      <c r="G9" s="5">
        <v>25.7</v>
      </c>
      <c r="H9" s="5">
        <v>27.3</v>
      </c>
      <c r="I9" s="5">
        <v>29.4</v>
      </c>
      <c r="J9" s="19">
        <f t="shared" si="0"/>
        <v>23.8</v>
      </c>
    </row>
    <row r="10" spans="1:10" x14ac:dyDescent="0.25">
      <c r="A10" s="1" t="s">
        <v>17</v>
      </c>
      <c r="B10" s="5">
        <v>30.9</v>
      </c>
      <c r="C10" s="5">
        <v>29.4</v>
      </c>
      <c r="D10" s="5">
        <v>29.3</v>
      </c>
      <c r="E10" s="5">
        <v>28.3</v>
      </c>
      <c r="F10" s="5">
        <v>28.1</v>
      </c>
      <c r="G10" s="5">
        <v>27.6</v>
      </c>
      <c r="H10" s="5">
        <v>27.7</v>
      </c>
      <c r="I10" s="5">
        <v>31</v>
      </c>
      <c r="J10" s="19">
        <f t="shared" si="0"/>
        <v>29</v>
      </c>
    </row>
    <row r="11" spans="1:10" x14ac:dyDescent="0.25">
      <c r="A11" s="1" t="s">
        <v>18</v>
      </c>
      <c r="B11" s="5">
        <v>25</v>
      </c>
      <c r="C11" s="5">
        <v>24.3</v>
      </c>
      <c r="D11" s="5">
        <v>24</v>
      </c>
      <c r="E11" s="5">
        <v>23.3</v>
      </c>
      <c r="F11" s="5">
        <v>24.5</v>
      </c>
      <c r="G11" s="5">
        <v>24.5</v>
      </c>
      <c r="H11" s="5">
        <v>26.7</v>
      </c>
      <c r="I11" s="5">
        <v>27.7</v>
      </c>
      <c r="J11" s="19">
        <f t="shared" si="0"/>
        <v>23.866666666666664</v>
      </c>
    </row>
    <row r="12" spans="1:10" x14ac:dyDescent="0.25">
      <c r="A12" s="1" t="s">
        <v>19</v>
      </c>
      <c r="B12" s="5">
        <v>19.8</v>
      </c>
      <c r="C12" s="5">
        <v>18.899999999999999</v>
      </c>
      <c r="D12" s="5">
        <v>18.8</v>
      </c>
      <c r="E12" s="5">
        <v>19</v>
      </c>
      <c r="F12" s="5">
        <v>18.600000000000001</v>
      </c>
      <c r="G12" s="5">
        <v>18.5</v>
      </c>
      <c r="H12" s="5">
        <v>19.2</v>
      </c>
      <c r="I12" s="5">
        <v>19.3</v>
      </c>
      <c r="J12" s="19">
        <f t="shared" si="0"/>
        <v>18.900000000000002</v>
      </c>
    </row>
    <row r="13" spans="1:10" x14ac:dyDescent="0.25">
      <c r="A13" s="1" t="s">
        <v>20</v>
      </c>
      <c r="B13" s="5">
        <v>26.4</v>
      </c>
      <c r="C13" s="5">
        <v>25</v>
      </c>
      <c r="D13" s="5">
        <v>25.9</v>
      </c>
      <c r="E13" s="5">
        <v>26</v>
      </c>
      <c r="F13" s="5">
        <v>25.3</v>
      </c>
      <c r="G13" s="5">
        <v>24.7</v>
      </c>
      <c r="H13" s="5">
        <v>24.5</v>
      </c>
      <c r="I13" s="5">
        <v>28.2</v>
      </c>
      <c r="J13" s="19">
        <f t="shared" si="0"/>
        <v>25.633333333333336</v>
      </c>
    </row>
    <row r="14" spans="1:10" x14ac:dyDescent="0.25">
      <c r="A14" s="1" t="s">
        <v>21</v>
      </c>
      <c r="B14" s="6" t="s">
        <v>38</v>
      </c>
      <c r="C14" s="5">
        <v>25.3</v>
      </c>
      <c r="D14" s="5">
        <v>25.4</v>
      </c>
      <c r="E14" s="5">
        <v>25.2</v>
      </c>
      <c r="F14" s="5">
        <v>23.3</v>
      </c>
      <c r="G14" s="5">
        <v>23.5</v>
      </c>
      <c r="H14" s="5">
        <v>24.6</v>
      </c>
      <c r="I14" s="5">
        <v>24.6</v>
      </c>
      <c r="J14" s="19">
        <f t="shared" si="0"/>
        <v>25.3</v>
      </c>
    </row>
    <row r="15" spans="1:10" x14ac:dyDescent="0.25">
      <c r="A15" s="1" t="s">
        <v>22</v>
      </c>
      <c r="B15" s="6" t="s">
        <v>38</v>
      </c>
      <c r="C15" s="5">
        <v>45.8</v>
      </c>
      <c r="D15" s="5">
        <v>41.4</v>
      </c>
      <c r="E15" s="5">
        <v>36</v>
      </c>
      <c r="F15" s="5">
        <v>33.799999999999997</v>
      </c>
      <c r="G15" s="5">
        <v>37.4</v>
      </c>
      <c r="H15" s="5">
        <v>38.1</v>
      </c>
      <c r="I15" s="5">
        <v>40.4</v>
      </c>
      <c r="J15" s="19">
        <f t="shared" si="0"/>
        <v>41.066666666666663</v>
      </c>
    </row>
    <row r="16" spans="1:10" x14ac:dyDescent="0.25">
      <c r="A16" s="1" t="s">
        <v>23</v>
      </c>
      <c r="B16" s="6" t="s">
        <v>38</v>
      </c>
      <c r="C16" s="5">
        <v>41</v>
      </c>
      <c r="D16" s="5">
        <v>35.9</v>
      </c>
      <c r="E16" s="5">
        <v>28.7</v>
      </c>
      <c r="F16" s="5">
        <v>27.6</v>
      </c>
      <c r="G16" s="5">
        <v>29.5</v>
      </c>
      <c r="H16" s="5">
        <v>33.4</v>
      </c>
      <c r="I16" s="5">
        <v>33.1</v>
      </c>
      <c r="J16" s="19">
        <f t="shared" si="0"/>
        <v>35.200000000000003</v>
      </c>
    </row>
    <row r="17" spans="1:10" x14ac:dyDescent="0.25">
      <c r="A17" s="1" t="s">
        <v>24</v>
      </c>
      <c r="B17" s="5">
        <v>16.100000000000001</v>
      </c>
      <c r="C17" s="5">
        <v>17.3</v>
      </c>
      <c r="D17" s="5">
        <v>16.5</v>
      </c>
      <c r="E17" s="5">
        <v>15.9</v>
      </c>
      <c r="F17" s="5">
        <v>15.5</v>
      </c>
      <c r="G17" s="5">
        <v>17.8</v>
      </c>
      <c r="H17" s="5">
        <v>17.100000000000001</v>
      </c>
      <c r="I17" s="5">
        <v>16.8</v>
      </c>
      <c r="J17" s="19">
        <f t="shared" si="0"/>
        <v>16.566666666666666</v>
      </c>
    </row>
    <row r="18" spans="1:10" x14ac:dyDescent="0.25">
      <c r="A18" s="1" t="s">
        <v>25</v>
      </c>
      <c r="B18" s="6" t="s">
        <v>38</v>
      </c>
      <c r="C18" s="5">
        <v>32.1</v>
      </c>
      <c r="D18" s="5">
        <v>31.4</v>
      </c>
      <c r="E18" s="5">
        <v>29.4</v>
      </c>
      <c r="F18" s="5">
        <v>28.2</v>
      </c>
      <c r="G18" s="5">
        <v>29.6</v>
      </c>
      <c r="H18" s="5">
        <v>29.9</v>
      </c>
      <c r="I18" s="5">
        <v>31</v>
      </c>
      <c r="J18" s="19">
        <f t="shared" si="0"/>
        <v>30.966666666666669</v>
      </c>
    </row>
    <row r="19" spans="1:10" x14ac:dyDescent="0.25">
      <c r="A19" s="1" t="s">
        <v>26</v>
      </c>
      <c r="B19" s="6" t="s">
        <v>38</v>
      </c>
      <c r="C19" s="5">
        <v>20.2</v>
      </c>
      <c r="D19" s="5">
        <v>19.100000000000001</v>
      </c>
      <c r="E19" s="5">
        <v>19.399999999999999</v>
      </c>
      <c r="F19" s="5">
        <v>19.600000000000001</v>
      </c>
      <c r="G19" s="5">
        <v>20.2</v>
      </c>
      <c r="H19" s="5">
        <v>20.3</v>
      </c>
      <c r="I19" s="5">
        <v>21.4</v>
      </c>
      <c r="J19" s="19">
        <f t="shared" si="0"/>
        <v>19.566666666666666</v>
      </c>
    </row>
    <row r="20" spans="1:10" x14ac:dyDescent="0.25">
      <c r="A20" s="1" t="s">
        <v>27</v>
      </c>
      <c r="B20" s="6" t="s">
        <v>38</v>
      </c>
      <c r="C20" s="5">
        <v>16.7</v>
      </c>
      <c r="D20" s="5">
        <v>16</v>
      </c>
      <c r="E20" s="5">
        <v>15.7</v>
      </c>
      <c r="F20" s="5">
        <v>14.9</v>
      </c>
      <c r="G20" s="5">
        <v>15.1</v>
      </c>
      <c r="H20" s="5">
        <v>15.1</v>
      </c>
      <c r="I20" s="5">
        <v>15.7</v>
      </c>
      <c r="J20" s="19">
        <f t="shared" si="0"/>
        <v>16.133333333333336</v>
      </c>
    </row>
    <row r="21" spans="1:10" x14ac:dyDescent="0.25">
      <c r="A21" s="1" t="s">
        <v>28</v>
      </c>
      <c r="B21" s="5">
        <v>17.5</v>
      </c>
      <c r="C21" s="5">
        <v>16.8</v>
      </c>
      <c r="D21" s="5">
        <v>17.8</v>
      </c>
      <c r="E21" s="5">
        <v>16.7</v>
      </c>
      <c r="F21" s="5">
        <v>18.600000000000001</v>
      </c>
      <c r="G21" s="5">
        <v>17</v>
      </c>
      <c r="H21" s="5">
        <v>16.600000000000001</v>
      </c>
      <c r="I21" s="5">
        <v>16.899999999999999</v>
      </c>
      <c r="J21" s="19">
        <f t="shared" si="0"/>
        <v>17.099999999999998</v>
      </c>
    </row>
    <row r="22" spans="1:10" x14ac:dyDescent="0.25">
      <c r="A22" s="1" t="s">
        <v>29</v>
      </c>
      <c r="B22" s="6" t="s">
        <v>38</v>
      </c>
      <c r="C22" s="5">
        <v>45.3</v>
      </c>
      <c r="D22" s="5">
        <v>39.5</v>
      </c>
      <c r="E22" s="5">
        <v>34.4</v>
      </c>
      <c r="F22" s="5">
        <v>30.5</v>
      </c>
      <c r="G22" s="5">
        <v>27.8</v>
      </c>
      <c r="H22" s="5">
        <v>27.8</v>
      </c>
      <c r="I22" s="5">
        <v>27.2</v>
      </c>
      <c r="J22" s="19">
        <f t="shared" si="0"/>
        <v>39.733333333333327</v>
      </c>
    </row>
    <row r="23" spans="1:10" x14ac:dyDescent="0.25">
      <c r="A23" s="1" t="s">
        <v>30</v>
      </c>
      <c r="B23" s="5">
        <v>27.5</v>
      </c>
      <c r="C23" s="5">
        <v>26.1</v>
      </c>
      <c r="D23" s="5">
        <v>25</v>
      </c>
      <c r="E23" s="5">
        <v>25</v>
      </c>
      <c r="F23" s="5">
        <v>26</v>
      </c>
      <c r="G23" s="5">
        <v>24.9</v>
      </c>
      <c r="H23" s="5">
        <v>25.3</v>
      </c>
      <c r="I23" s="5">
        <v>24.4</v>
      </c>
      <c r="J23" s="19">
        <f t="shared" si="0"/>
        <v>25.366666666666664</v>
      </c>
    </row>
    <row r="24" spans="1:10" x14ac:dyDescent="0.25">
      <c r="A24" s="1" t="s">
        <v>31</v>
      </c>
      <c r="B24" s="6" t="s">
        <v>38</v>
      </c>
      <c r="C24" s="6" t="s">
        <v>38</v>
      </c>
      <c r="D24" s="6" t="s">
        <v>38</v>
      </c>
      <c r="E24" s="5">
        <v>45.9</v>
      </c>
      <c r="F24" s="5">
        <v>44.2</v>
      </c>
      <c r="G24" s="5">
        <v>43.1</v>
      </c>
      <c r="H24" s="5">
        <v>41.4</v>
      </c>
      <c r="I24" s="5">
        <v>40.299999999999997</v>
      </c>
      <c r="J24" s="19">
        <f t="shared" si="0"/>
        <v>45.9</v>
      </c>
    </row>
    <row r="25" spans="1:10" x14ac:dyDescent="0.25">
      <c r="A25" s="1" t="s">
        <v>32</v>
      </c>
      <c r="B25" s="6" t="s">
        <v>38</v>
      </c>
      <c r="C25" s="5">
        <v>18.5</v>
      </c>
      <c r="D25" s="5">
        <v>17.100000000000001</v>
      </c>
      <c r="E25" s="5">
        <v>17.100000000000001</v>
      </c>
      <c r="F25" s="5">
        <v>18.5</v>
      </c>
      <c r="G25" s="5">
        <v>17.100000000000001</v>
      </c>
      <c r="H25" s="5">
        <v>18.3</v>
      </c>
      <c r="I25" s="5">
        <v>19.3</v>
      </c>
      <c r="J25" s="19">
        <f t="shared" si="0"/>
        <v>17.566666666666666</v>
      </c>
    </row>
    <row r="26" spans="1:10" x14ac:dyDescent="0.25">
      <c r="A26" s="1" t="s">
        <v>33</v>
      </c>
      <c r="B26" s="6" t="s">
        <v>38</v>
      </c>
      <c r="C26" s="5">
        <v>32</v>
      </c>
      <c r="D26" s="5">
        <v>26.7</v>
      </c>
      <c r="E26" s="5">
        <v>21.3</v>
      </c>
      <c r="F26" s="5">
        <v>20.6</v>
      </c>
      <c r="G26" s="5">
        <v>19.600000000000001</v>
      </c>
      <c r="H26" s="5">
        <v>20.6</v>
      </c>
      <c r="I26" s="5">
        <v>20.6</v>
      </c>
      <c r="J26" s="19">
        <f t="shared" si="0"/>
        <v>26.666666666666668</v>
      </c>
    </row>
    <row r="27" spans="1:10" x14ac:dyDescent="0.25">
      <c r="A27" s="1" t="s">
        <v>34</v>
      </c>
      <c r="B27" s="5">
        <v>17.2</v>
      </c>
      <c r="C27" s="5">
        <v>17.2</v>
      </c>
      <c r="D27" s="5">
        <v>17.100000000000001</v>
      </c>
      <c r="E27" s="5">
        <v>17.399999999999999</v>
      </c>
      <c r="F27" s="5">
        <v>17.399999999999999</v>
      </c>
      <c r="G27" s="5">
        <v>16.899999999999999</v>
      </c>
      <c r="H27" s="5">
        <v>16.899999999999999</v>
      </c>
      <c r="I27" s="5">
        <v>17.899999999999999</v>
      </c>
      <c r="J27" s="19">
        <f t="shared" si="0"/>
        <v>17.233333333333331</v>
      </c>
    </row>
    <row r="28" spans="1:10" x14ac:dyDescent="0.25">
      <c r="A28" s="1" t="s">
        <v>35</v>
      </c>
      <c r="B28" s="5">
        <v>16.899999999999999</v>
      </c>
      <c r="C28" s="5">
        <v>14.4</v>
      </c>
      <c r="D28" s="5">
        <v>16.3</v>
      </c>
      <c r="E28" s="5">
        <v>13.9</v>
      </c>
      <c r="F28" s="5">
        <v>14.9</v>
      </c>
      <c r="G28" s="5">
        <v>15.9</v>
      </c>
      <c r="H28" s="5">
        <v>15</v>
      </c>
      <c r="I28" s="5">
        <v>16.100000000000001</v>
      </c>
      <c r="J28" s="19">
        <f t="shared" si="0"/>
        <v>14.866666666666667</v>
      </c>
    </row>
    <row r="29" spans="1:10" x14ac:dyDescent="0.25">
      <c r="A29" s="1" t="s">
        <v>36</v>
      </c>
      <c r="B29" s="6" t="s">
        <v>38</v>
      </c>
      <c r="C29" s="5">
        <v>24.8</v>
      </c>
      <c r="D29" s="5">
        <v>23.7</v>
      </c>
      <c r="E29" s="5">
        <v>22.6</v>
      </c>
      <c r="F29" s="5">
        <v>23.2</v>
      </c>
      <c r="G29" s="5">
        <v>22</v>
      </c>
      <c r="H29" s="5">
        <v>23.2</v>
      </c>
      <c r="I29" s="5">
        <v>22.7</v>
      </c>
      <c r="J29" s="19">
        <f t="shared" si="0"/>
        <v>23.7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80" zoomScaleNormal="80" workbookViewId="0">
      <selection activeCell="B1" sqref="B1:B1048576"/>
    </sheetView>
  </sheetViews>
  <sheetFormatPr defaultRowHeight="15" x14ac:dyDescent="0.25"/>
  <sheetData>
    <row r="1" spans="1:11" x14ac:dyDescent="0.25">
      <c r="A1" s="3" t="s">
        <v>40</v>
      </c>
      <c r="K1" t="s">
        <v>95</v>
      </c>
    </row>
    <row r="2" spans="1:11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1" x14ac:dyDescent="0.25">
      <c r="A3" s="1" t="s">
        <v>10</v>
      </c>
      <c r="B3" s="5">
        <v>79</v>
      </c>
      <c r="C3" s="5">
        <v>79.099999999999994</v>
      </c>
      <c r="D3" s="5">
        <v>79.5</v>
      </c>
      <c r="E3" s="5">
        <v>79.900000000000006</v>
      </c>
      <c r="F3" s="5">
        <v>79.8</v>
      </c>
      <c r="G3" s="5">
        <v>80.099999999999994</v>
      </c>
      <c r="H3" s="5">
        <v>80.3</v>
      </c>
      <c r="I3" s="5">
        <v>80.5</v>
      </c>
      <c r="K3" s="23">
        <f>AVERAGE(B3:E3)</f>
        <v>79.375</v>
      </c>
    </row>
    <row r="4" spans="1:11" x14ac:dyDescent="0.25">
      <c r="A4" s="1" t="s">
        <v>11</v>
      </c>
      <c r="B4" s="5">
        <v>72.5</v>
      </c>
      <c r="C4" s="5">
        <v>72.5</v>
      </c>
      <c r="D4" s="5">
        <v>72.7</v>
      </c>
      <c r="E4" s="5">
        <v>73</v>
      </c>
      <c r="F4" s="5">
        <v>73.3</v>
      </c>
      <c r="G4" s="5">
        <v>73.7</v>
      </c>
      <c r="H4" s="5">
        <v>73.8</v>
      </c>
      <c r="I4" s="5">
        <v>74.2</v>
      </c>
      <c r="K4" s="23">
        <f t="shared" ref="K4:K29" si="0">AVERAGE(B4:E4)</f>
        <v>72.674999999999997</v>
      </c>
    </row>
    <row r="5" spans="1:11" x14ac:dyDescent="0.25">
      <c r="A5" s="1" t="s">
        <v>12</v>
      </c>
      <c r="B5" s="5">
        <v>75.900000000000006</v>
      </c>
      <c r="C5" s="5">
        <v>76.099999999999994</v>
      </c>
      <c r="D5" s="5">
        <v>76.8</v>
      </c>
      <c r="E5" s="5">
        <v>77</v>
      </c>
      <c r="F5" s="5">
        <v>77.3</v>
      </c>
      <c r="G5" s="5">
        <v>77.400000000000006</v>
      </c>
      <c r="H5" s="5">
        <v>77.7</v>
      </c>
      <c r="I5" s="5">
        <v>78</v>
      </c>
      <c r="K5" s="23">
        <f t="shared" si="0"/>
        <v>76.45</v>
      </c>
    </row>
    <row r="6" spans="1:11" x14ac:dyDescent="0.25">
      <c r="A6" s="1" t="s">
        <v>13</v>
      </c>
      <c r="B6" s="5">
        <v>77.8</v>
      </c>
      <c r="C6" s="5">
        <v>78.3</v>
      </c>
      <c r="D6" s="5">
        <v>78.400000000000006</v>
      </c>
      <c r="E6" s="5">
        <v>78.400000000000006</v>
      </c>
      <c r="F6" s="5">
        <v>78.8</v>
      </c>
      <c r="G6" s="5">
        <v>79</v>
      </c>
      <c r="H6" s="5">
        <v>79.3</v>
      </c>
      <c r="I6" s="5">
        <v>79.900000000000006</v>
      </c>
      <c r="K6" s="23">
        <f t="shared" si="0"/>
        <v>78.224999999999994</v>
      </c>
    </row>
    <row r="7" spans="1:11" x14ac:dyDescent="0.25">
      <c r="A7" s="1" t="s">
        <v>14</v>
      </c>
      <c r="B7" s="5">
        <v>79.3</v>
      </c>
      <c r="C7" s="5">
        <v>79.400000000000006</v>
      </c>
      <c r="D7" s="5">
        <v>79.900000000000006</v>
      </c>
      <c r="E7" s="5">
        <v>80.099999999999994</v>
      </c>
      <c r="F7" s="5">
        <v>80.2</v>
      </c>
      <c r="G7" s="5">
        <v>80.3</v>
      </c>
      <c r="H7" s="5">
        <v>80.5</v>
      </c>
      <c r="I7" s="5">
        <v>80.8</v>
      </c>
      <c r="K7" s="23">
        <f t="shared" si="0"/>
        <v>79.674999999999997</v>
      </c>
    </row>
    <row r="8" spans="1:11" x14ac:dyDescent="0.25">
      <c r="A8" s="1" t="s">
        <v>15</v>
      </c>
      <c r="B8" s="5">
        <v>72.2</v>
      </c>
      <c r="C8" s="5">
        <v>72.8</v>
      </c>
      <c r="D8" s="5">
        <v>73.099999999999994</v>
      </c>
      <c r="E8" s="5">
        <v>73.099999999999994</v>
      </c>
      <c r="F8" s="5">
        <v>74.3</v>
      </c>
      <c r="G8" s="5">
        <v>75.2</v>
      </c>
      <c r="H8" s="5">
        <v>76</v>
      </c>
      <c r="I8" s="5">
        <v>76.5</v>
      </c>
      <c r="K8" s="23">
        <f t="shared" si="0"/>
        <v>72.8</v>
      </c>
    </row>
    <row r="9" spans="1:11" x14ac:dyDescent="0.25">
      <c r="A9" s="1" t="s">
        <v>16</v>
      </c>
      <c r="B9" s="5">
        <v>78.900000000000006</v>
      </c>
      <c r="C9" s="5">
        <v>79.400000000000006</v>
      </c>
      <c r="D9" s="5">
        <v>79.7</v>
      </c>
      <c r="E9" s="5">
        <v>79.7</v>
      </c>
      <c r="F9" s="5">
        <v>80.2</v>
      </c>
      <c r="G9" s="5">
        <v>80.2</v>
      </c>
      <c r="H9" s="5">
        <v>81</v>
      </c>
      <c r="I9" s="5">
        <v>80.599999999999994</v>
      </c>
      <c r="K9" s="23">
        <f t="shared" si="0"/>
        <v>79.424999999999997</v>
      </c>
    </row>
    <row r="10" spans="1:11" x14ac:dyDescent="0.25">
      <c r="A10" s="1" t="s">
        <v>17</v>
      </c>
      <c r="B10" s="5">
        <v>78.900000000000006</v>
      </c>
      <c r="C10" s="5">
        <v>79.2</v>
      </c>
      <c r="D10" s="5">
        <v>79.5</v>
      </c>
      <c r="E10" s="5">
        <v>79.400000000000006</v>
      </c>
      <c r="F10" s="5">
        <v>80</v>
      </c>
      <c r="G10" s="5">
        <v>80.2</v>
      </c>
      <c r="H10" s="5">
        <v>80.599999999999994</v>
      </c>
      <c r="I10" s="5">
        <v>80.8</v>
      </c>
      <c r="K10" s="23">
        <f t="shared" si="0"/>
        <v>79.25</v>
      </c>
    </row>
    <row r="11" spans="1:11" x14ac:dyDescent="0.25">
      <c r="A11" s="1" t="s">
        <v>18</v>
      </c>
      <c r="B11" s="5">
        <v>80.400000000000006</v>
      </c>
      <c r="C11" s="5">
        <v>80.400000000000006</v>
      </c>
      <c r="D11" s="5">
        <v>81.2</v>
      </c>
      <c r="E11" s="5">
        <v>81.2</v>
      </c>
      <c r="F11" s="5">
        <v>81.5</v>
      </c>
      <c r="G11" s="5">
        <v>81.900000000000006</v>
      </c>
      <c r="H11" s="5">
        <v>82.3</v>
      </c>
      <c r="I11" s="5">
        <v>82.4</v>
      </c>
      <c r="K11" s="23">
        <f t="shared" si="0"/>
        <v>80.8</v>
      </c>
    </row>
    <row r="12" spans="1:11" x14ac:dyDescent="0.25">
      <c r="A12" s="1" t="s">
        <v>19</v>
      </c>
      <c r="B12" s="5">
        <v>80.3</v>
      </c>
      <c r="C12" s="5">
        <v>80.3</v>
      </c>
      <c r="D12" s="5">
        <v>80.900000000000006</v>
      </c>
      <c r="E12" s="5">
        <v>81.3</v>
      </c>
      <c r="F12" s="5">
        <v>81.400000000000006</v>
      </c>
      <c r="G12" s="5">
        <v>81.5</v>
      </c>
      <c r="H12" s="5">
        <v>81.8</v>
      </c>
      <c r="I12" s="5">
        <v>82.3</v>
      </c>
      <c r="K12" s="23">
        <f t="shared" si="0"/>
        <v>80.7</v>
      </c>
    </row>
    <row r="13" spans="1:11" x14ac:dyDescent="0.25">
      <c r="A13" s="1" t="s">
        <v>20</v>
      </c>
      <c r="B13" s="5">
        <v>81</v>
      </c>
      <c r="C13" s="5">
        <v>80.900000000000006</v>
      </c>
      <c r="D13" s="5">
        <v>81.5</v>
      </c>
      <c r="E13" s="5">
        <v>81.599999999999994</v>
      </c>
      <c r="F13" s="5">
        <v>81.900000000000006</v>
      </c>
      <c r="G13" s="5">
        <v>82.1</v>
      </c>
      <c r="H13" s="5">
        <v>82.5</v>
      </c>
      <c r="I13" s="5">
        <v>82.8</v>
      </c>
      <c r="K13" s="23">
        <f t="shared" si="0"/>
        <v>81.25</v>
      </c>
    </row>
    <row r="14" spans="1:11" x14ac:dyDescent="0.25">
      <c r="A14" s="1" t="s">
        <v>21</v>
      </c>
      <c r="B14" s="5">
        <v>79.2</v>
      </c>
      <c r="C14" s="5">
        <v>78.900000000000006</v>
      </c>
      <c r="D14" s="5">
        <v>80.3</v>
      </c>
      <c r="E14" s="5">
        <v>80.099999999999994</v>
      </c>
      <c r="F14" s="5">
        <v>80.8</v>
      </c>
      <c r="G14" s="5">
        <v>81.099999999999994</v>
      </c>
      <c r="H14" s="5">
        <v>81.5</v>
      </c>
      <c r="I14" s="5">
        <v>81.2</v>
      </c>
      <c r="K14" s="23">
        <f t="shared" si="0"/>
        <v>79.625</v>
      </c>
    </row>
    <row r="15" spans="1:11" x14ac:dyDescent="0.25">
      <c r="A15" s="1" t="s">
        <v>22</v>
      </c>
      <c r="B15" s="5">
        <v>71.2</v>
      </c>
      <c r="C15" s="5">
        <v>71</v>
      </c>
      <c r="D15" s="5">
        <v>70.900000000000006</v>
      </c>
      <c r="E15" s="5">
        <v>71.2</v>
      </c>
      <c r="F15" s="5">
        <v>72.5</v>
      </c>
      <c r="G15" s="5">
        <v>73.3</v>
      </c>
      <c r="H15" s="5">
        <v>73.7</v>
      </c>
      <c r="I15" s="5">
        <v>73.900000000000006</v>
      </c>
      <c r="K15" s="23">
        <f t="shared" si="0"/>
        <v>71.075000000000003</v>
      </c>
    </row>
    <row r="16" spans="1:11" x14ac:dyDescent="0.25">
      <c r="A16" s="1" t="s">
        <v>23</v>
      </c>
      <c r="B16" s="5">
        <v>72</v>
      </c>
      <c r="C16" s="5">
        <v>71.3</v>
      </c>
      <c r="D16" s="5">
        <v>71.099999999999994</v>
      </c>
      <c r="E16" s="5">
        <v>70.900000000000006</v>
      </c>
      <c r="F16" s="5">
        <v>72</v>
      </c>
      <c r="G16" s="5">
        <v>73.2</v>
      </c>
      <c r="H16" s="5">
        <v>73.5</v>
      </c>
      <c r="I16" s="5">
        <v>73.8</v>
      </c>
      <c r="K16" s="23">
        <f t="shared" si="0"/>
        <v>71.325000000000003</v>
      </c>
    </row>
    <row r="17" spans="1:11" x14ac:dyDescent="0.25">
      <c r="A17" s="1" t="s">
        <v>24</v>
      </c>
      <c r="B17" s="5">
        <v>79.2</v>
      </c>
      <c r="C17" s="5">
        <v>79.599999999999994</v>
      </c>
      <c r="D17" s="5">
        <v>79.400000000000006</v>
      </c>
      <c r="E17" s="5">
        <v>79.5</v>
      </c>
      <c r="F17" s="5">
        <v>80.7</v>
      </c>
      <c r="G17" s="5">
        <v>80.8</v>
      </c>
      <c r="H17" s="5">
        <v>80.8</v>
      </c>
      <c r="I17" s="5">
        <v>81.099999999999994</v>
      </c>
      <c r="K17" s="23">
        <f t="shared" si="0"/>
        <v>79.425000000000011</v>
      </c>
    </row>
    <row r="18" spans="1:11" x14ac:dyDescent="0.25">
      <c r="A18" s="1" t="s">
        <v>25</v>
      </c>
      <c r="B18" s="5">
        <v>73</v>
      </c>
      <c r="C18" s="5">
        <v>73</v>
      </c>
      <c r="D18" s="5">
        <v>73.5</v>
      </c>
      <c r="E18" s="5">
        <v>73.599999999999994</v>
      </c>
      <c r="F18" s="5">
        <v>74.2</v>
      </c>
      <c r="G18" s="5">
        <v>74.400000000000006</v>
      </c>
      <c r="H18" s="5">
        <v>74.7</v>
      </c>
      <c r="I18" s="5">
        <v>75.099999999999994</v>
      </c>
      <c r="K18" s="23">
        <f t="shared" si="0"/>
        <v>73.275000000000006</v>
      </c>
    </row>
    <row r="19" spans="1:11" x14ac:dyDescent="0.25">
      <c r="A19" s="1" t="s">
        <v>26</v>
      </c>
      <c r="B19" s="5">
        <v>79.400000000000006</v>
      </c>
      <c r="C19" s="5">
        <v>79.400000000000006</v>
      </c>
      <c r="D19" s="5">
        <v>79.5</v>
      </c>
      <c r="E19" s="5">
        <v>79.900000000000006</v>
      </c>
      <c r="F19" s="5">
        <v>79.7</v>
      </c>
      <c r="G19" s="5">
        <v>80.3</v>
      </c>
      <c r="H19" s="5">
        <v>81.400000000000006</v>
      </c>
      <c r="I19" s="5">
        <v>80.900000000000006</v>
      </c>
      <c r="K19" s="23">
        <f t="shared" si="0"/>
        <v>79.550000000000011</v>
      </c>
    </row>
    <row r="20" spans="1:11" x14ac:dyDescent="0.25">
      <c r="A20" s="1" t="s">
        <v>27</v>
      </c>
      <c r="B20" s="5">
        <v>79.3</v>
      </c>
      <c r="C20" s="5">
        <v>79.599999999999994</v>
      </c>
      <c r="D20" s="5">
        <v>80</v>
      </c>
      <c r="E20" s="5">
        <v>80.400000000000006</v>
      </c>
      <c r="F20" s="5">
        <v>80.5</v>
      </c>
      <c r="G20" s="5">
        <v>80.900000000000006</v>
      </c>
      <c r="H20" s="5">
        <v>81</v>
      </c>
      <c r="I20" s="5">
        <v>81.3</v>
      </c>
      <c r="K20" s="23">
        <f t="shared" si="0"/>
        <v>79.824999999999989</v>
      </c>
    </row>
    <row r="21" spans="1:11" x14ac:dyDescent="0.25">
      <c r="A21" s="1" t="s">
        <v>28</v>
      </c>
      <c r="B21" s="5">
        <v>79.3</v>
      </c>
      <c r="C21" s="5">
        <v>79.5</v>
      </c>
      <c r="D21" s="5">
        <v>80.099999999999994</v>
      </c>
      <c r="E21" s="5">
        <v>80.400000000000006</v>
      </c>
      <c r="F21" s="5">
        <v>80.599999999999994</v>
      </c>
      <c r="G21" s="5">
        <v>80.5</v>
      </c>
      <c r="H21" s="5">
        <v>80.8</v>
      </c>
      <c r="I21" s="5">
        <v>81.2</v>
      </c>
      <c r="K21" s="23">
        <f t="shared" si="0"/>
        <v>79.825000000000003</v>
      </c>
    </row>
    <row r="22" spans="1:11" x14ac:dyDescent="0.25">
      <c r="A22" s="1" t="s">
        <v>29</v>
      </c>
      <c r="B22" s="5">
        <v>74.900000000000006</v>
      </c>
      <c r="C22" s="5">
        <v>75</v>
      </c>
      <c r="D22" s="5">
        <v>75.3</v>
      </c>
      <c r="E22" s="5">
        <v>75.400000000000006</v>
      </c>
      <c r="F22" s="5">
        <v>75.599999999999994</v>
      </c>
      <c r="G22" s="5">
        <v>75.900000000000006</v>
      </c>
      <c r="H22" s="5">
        <v>76.400000000000006</v>
      </c>
      <c r="I22" s="5">
        <v>76.900000000000006</v>
      </c>
      <c r="K22" s="23">
        <f t="shared" si="0"/>
        <v>75.150000000000006</v>
      </c>
    </row>
    <row r="23" spans="1:11" x14ac:dyDescent="0.25">
      <c r="A23" s="1" t="s">
        <v>30</v>
      </c>
      <c r="B23" s="5">
        <v>78.3</v>
      </c>
      <c r="C23" s="5">
        <v>78.099999999999994</v>
      </c>
      <c r="D23" s="5">
        <v>78.900000000000006</v>
      </c>
      <c r="E23" s="5">
        <v>79.099999999999994</v>
      </c>
      <c r="F23" s="5">
        <v>79.400000000000006</v>
      </c>
      <c r="G23" s="5">
        <v>79.599999999999994</v>
      </c>
      <c r="H23" s="5">
        <v>79.8</v>
      </c>
      <c r="I23" s="5">
        <v>80.900000000000006</v>
      </c>
      <c r="K23" s="23">
        <f t="shared" si="0"/>
        <v>78.599999999999994</v>
      </c>
    </row>
    <row r="24" spans="1:11" x14ac:dyDescent="0.25">
      <c r="A24" s="1" t="s">
        <v>31</v>
      </c>
      <c r="B24" s="5">
        <v>71.8</v>
      </c>
      <c r="C24" s="5">
        <v>72.099999999999994</v>
      </c>
      <c r="D24" s="5">
        <v>72.599999999999994</v>
      </c>
      <c r="E24" s="5">
        <v>73.2</v>
      </c>
      <c r="F24" s="5">
        <v>73.400000000000006</v>
      </c>
      <c r="G24" s="5">
        <v>73.5</v>
      </c>
      <c r="H24" s="5">
        <v>73.8</v>
      </c>
      <c r="I24" s="5">
        <v>74.599999999999994</v>
      </c>
      <c r="K24" s="23">
        <f t="shared" si="0"/>
        <v>72.424999999999997</v>
      </c>
    </row>
    <row r="25" spans="1:11" x14ac:dyDescent="0.25">
      <c r="A25" s="1" t="s">
        <v>32</v>
      </c>
      <c r="B25" s="5">
        <v>77.2</v>
      </c>
      <c r="C25" s="5">
        <v>77.5</v>
      </c>
      <c r="D25" s="5">
        <v>78.3</v>
      </c>
      <c r="E25" s="5">
        <v>78.400000000000006</v>
      </c>
      <c r="F25" s="5">
        <v>79.099999999999994</v>
      </c>
      <c r="G25" s="5">
        <v>79.400000000000006</v>
      </c>
      <c r="H25" s="5">
        <v>79.8</v>
      </c>
      <c r="I25" s="5">
        <v>80.099999999999994</v>
      </c>
      <c r="K25" s="23">
        <f t="shared" si="0"/>
        <v>77.849999999999994</v>
      </c>
    </row>
    <row r="26" spans="1:11" x14ac:dyDescent="0.25">
      <c r="A26" s="1" t="s">
        <v>33</v>
      </c>
      <c r="B26" s="5">
        <v>74.2</v>
      </c>
      <c r="C26" s="5">
        <v>74.099999999999994</v>
      </c>
      <c r="D26" s="5">
        <v>74.400000000000006</v>
      </c>
      <c r="E26" s="5">
        <v>74.599999999999994</v>
      </c>
      <c r="F26" s="5">
        <v>74.900000000000006</v>
      </c>
      <c r="G26" s="5">
        <v>75.3</v>
      </c>
      <c r="H26" s="5">
        <v>75.599999999999994</v>
      </c>
      <c r="I26" s="5">
        <v>76.099999999999994</v>
      </c>
      <c r="K26" s="23">
        <f t="shared" si="0"/>
        <v>74.325000000000003</v>
      </c>
    </row>
    <row r="27" spans="1:11" x14ac:dyDescent="0.25">
      <c r="A27" s="1" t="s">
        <v>34</v>
      </c>
      <c r="B27" s="5">
        <v>79</v>
      </c>
      <c r="C27" s="5">
        <v>79.099999999999994</v>
      </c>
      <c r="D27" s="5">
        <v>79.5</v>
      </c>
      <c r="E27" s="5">
        <v>79.599999999999994</v>
      </c>
      <c r="F27" s="5">
        <v>79.900000000000006</v>
      </c>
      <c r="G27" s="5">
        <v>80.099999999999994</v>
      </c>
      <c r="H27" s="5">
        <v>80.2</v>
      </c>
      <c r="I27" s="5">
        <v>80.599999999999994</v>
      </c>
      <c r="K27" s="23">
        <f t="shared" si="0"/>
        <v>79.3</v>
      </c>
    </row>
    <row r="28" spans="1:11" x14ac:dyDescent="0.25">
      <c r="A28" s="1" t="s">
        <v>35</v>
      </c>
      <c r="B28" s="5">
        <v>80.7</v>
      </c>
      <c r="C28" s="5">
        <v>80.7</v>
      </c>
      <c r="D28" s="5">
        <v>81</v>
      </c>
      <c r="E28" s="5">
        <v>81.099999999999994</v>
      </c>
      <c r="F28" s="5">
        <v>81.3</v>
      </c>
      <c r="G28" s="5">
        <v>81.5</v>
      </c>
      <c r="H28" s="5">
        <v>81.599999999999994</v>
      </c>
      <c r="I28" s="5">
        <v>81.900000000000006</v>
      </c>
      <c r="K28" s="23">
        <f t="shared" si="0"/>
        <v>80.875</v>
      </c>
    </row>
    <row r="29" spans="1:11" x14ac:dyDescent="0.25">
      <c r="A29" s="1" t="s">
        <v>36</v>
      </c>
      <c r="B29" s="5">
        <v>79</v>
      </c>
      <c r="C29" s="5">
        <v>79.2</v>
      </c>
      <c r="D29" s="5">
        <v>79.599999999999994</v>
      </c>
      <c r="E29" s="5">
        <v>79.8</v>
      </c>
      <c r="F29" s="5">
        <v>79.900000000000006</v>
      </c>
      <c r="G29" s="5">
        <v>80.5</v>
      </c>
      <c r="H29" s="5">
        <v>80.7</v>
      </c>
      <c r="I29" s="5">
        <v>81.099999999999994</v>
      </c>
      <c r="K29" s="23">
        <f t="shared" si="0"/>
        <v>79.399999999999991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80" zoomScaleNormal="80" workbookViewId="0">
      <selection activeCell="J35" sqref="J35"/>
    </sheetView>
  </sheetViews>
  <sheetFormatPr defaultRowHeight="15" x14ac:dyDescent="0.25"/>
  <cols>
    <col min="14" max="14" width="12.42578125" bestFit="1" customWidth="1"/>
    <col min="21" max="21" width="18.5703125" customWidth="1"/>
    <col min="22" max="22" width="18" customWidth="1"/>
  </cols>
  <sheetData>
    <row r="1" spans="1:22" x14ac:dyDescent="0.25">
      <c r="A1" s="3" t="s">
        <v>93</v>
      </c>
    </row>
    <row r="2" spans="1:22" x14ac:dyDescent="0.25">
      <c r="A2" t="s">
        <v>90</v>
      </c>
      <c r="O2" t="s">
        <v>94</v>
      </c>
    </row>
    <row r="4" spans="1:22" x14ac:dyDescent="0.25">
      <c r="C4" t="s">
        <v>96</v>
      </c>
      <c r="G4" t="s">
        <v>98</v>
      </c>
      <c r="H4">
        <v>2004</v>
      </c>
      <c r="I4">
        <v>2005</v>
      </c>
      <c r="J4">
        <v>2006</v>
      </c>
      <c r="K4">
        <v>2007</v>
      </c>
      <c r="L4" s="32"/>
      <c r="N4" t="s">
        <v>98</v>
      </c>
      <c r="O4">
        <v>2</v>
      </c>
      <c r="P4" s="18">
        <v>3</v>
      </c>
      <c r="Q4" s="18">
        <v>4</v>
      </c>
      <c r="R4" s="18">
        <v>5</v>
      </c>
      <c r="U4" t="s">
        <v>99</v>
      </c>
    </row>
    <row r="5" spans="1:22" x14ac:dyDescent="0.25">
      <c r="B5" s="17" t="s">
        <v>89</v>
      </c>
      <c r="C5" s="7" t="s">
        <v>5</v>
      </c>
      <c r="D5" s="7" t="s">
        <v>9</v>
      </c>
      <c r="E5" s="7" t="s">
        <v>97</v>
      </c>
      <c r="G5" s="29" t="s">
        <v>80</v>
      </c>
      <c r="H5" s="30">
        <v>91519.542979999998</v>
      </c>
      <c r="I5" s="30">
        <v>92894.507979999995</v>
      </c>
      <c r="J5" s="30">
        <v>90092.192939999994</v>
      </c>
      <c r="K5" s="37">
        <v>87246.190770000001</v>
      </c>
      <c r="L5" s="32"/>
      <c r="N5" s="29"/>
      <c r="O5" s="30">
        <v>2004</v>
      </c>
      <c r="P5" s="30">
        <v>2005</v>
      </c>
      <c r="Q5" s="30">
        <v>2006</v>
      </c>
      <c r="R5" s="30">
        <v>2007</v>
      </c>
      <c r="S5" s="37">
        <v>2011</v>
      </c>
      <c r="T5" s="32"/>
      <c r="U5" s="40" t="s">
        <v>100</v>
      </c>
      <c r="V5" s="40">
        <v>2011</v>
      </c>
    </row>
    <row r="6" spans="1:22" x14ac:dyDescent="0.25">
      <c r="B6" s="13" t="s">
        <v>62</v>
      </c>
      <c r="C6" s="9">
        <v>307494.7</v>
      </c>
      <c r="D6" s="9">
        <v>327514.09999999998</v>
      </c>
      <c r="E6" s="9">
        <v>289382.82500000001</v>
      </c>
      <c r="G6" s="31" t="s">
        <v>62</v>
      </c>
      <c r="H6" s="32">
        <v>147164.87294999999</v>
      </c>
      <c r="I6" s="32">
        <v>143268.86035</v>
      </c>
      <c r="J6" s="32">
        <v>138505.03317000001</v>
      </c>
      <c r="K6" s="33">
        <v>133669.97734000001</v>
      </c>
      <c r="N6" s="38" t="s">
        <v>62</v>
      </c>
      <c r="O6" s="32">
        <f>VLOOKUP($B6,$G$5:$K$32,O$4)</f>
        <v>147164.87294999999</v>
      </c>
      <c r="P6" s="32">
        <f>VLOOKUP($B6,$G$5:$K$32,P$4)</f>
        <v>143268.86035</v>
      </c>
      <c r="Q6" s="32">
        <f>VLOOKUP($B6,$G$5:$K$32,Q$4)</f>
        <v>138505.03317000001</v>
      </c>
      <c r="R6" s="32">
        <f>VLOOKUP($B6,$G$5:$K$32,R$4)</f>
        <v>133669.97734000001</v>
      </c>
      <c r="S6" s="33">
        <v>120171.5134</v>
      </c>
      <c r="T6" s="32"/>
      <c r="U6">
        <f t="shared" ref="U6:U32" si="0">AVERAGE(O6:R6)/E6</f>
        <v>0.48604192716862171</v>
      </c>
      <c r="V6">
        <f>S6/D6</f>
        <v>0.36692012160697818</v>
      </c>
    </row>
    <row r="7" spans="1:22" x14ac:dyDescent="0.25">
      <c r="B7" s="13" t="s">
        <v>63</v>
      </c>
      <c r="C7" s="9">
        <v>76782.899999999994</v>
      </c>
      <c r="D7" s="9">
        <v>85237.9</v>
      </c>
      <c r="E7" s="9">
        <v>66977.5</v>
      </c>
      <c r="G7" s="31" t="s">
        <v>63</v>
      </c>
      <c r="H7" s="32">
        <v>63638.232380000001</v>
      </c>
      <c r="I7" s="32">
        <v>63749.150269999998</v>
      </c>
      <c r="J7" s="32">
        <v>64566.3989</v>
      </c>
      <c r="K7" s="33">
        <v>68487.989960000006</v>
      </c>
      <c r="N7" s="38" t="s">
        <v>63</v>
      </c>
      <c r="O7" s="32">
        <f>VLOOKUP($B7,$G$5:$K$32,O$4)</f>
        <v>63638.232380000001</v>
      </c>
      <c r="P7" s="32">
        <f>VLOOKUP($B7,$G$5:$K$32,P$4)</f>
        <v>63749.150269999998</v>
      </c>
      <c r="Q7" s="32">
        <f>VLOOKUP($B7,$G$5:$K$32,Q$4)</f>
        <v>64566.3989</v>
      </c>
      <c r="R7" s="32">
        <f>VLOOKUP($B7,$G$5:$K$32,R$4)</f>
        <v>68487.989960000006</v>
      </c>
      <c r="S7" s="33">
        <v>66133.280989999999</v>
      </c>
      <c r="T7" s="32"/>
      <c r="U7">
        <f t="shared" si="0"/>
        <v>0.97212411447874292</v>
      </c>
      <c r="V7">
        <f t="shared" ref="V7:V32" si="1">S7/D7</f>
        <v>0.77586708482963573</v>
      </c>
    </row>
    <row r="8" spans="1:22" x14ac:dyDescent="0.25">
      <c r="B8" s="13" t="s">
        <v>64</v>
      </c>
      <c r="C8" s="9">
        <v>213286.3</v>
      </c>
      <c r="D8" s="9">
        <v>211447.9</v>
      </c>
      <c r="E8" s="9">
        <v>190653.34999999998</v>
      </c>
      <c r="G8" s="31" t="s">
        <v>73</v>
      </c>
      <c r="H8" s="32">
        <v>9315.1020599999993</v>
      </c>
      <c r="I8" s="32">
        <v>9311.0995299999995</v>
      </c>
      <c r="J8" s="32">
        <v>9558.2784699999993</v>
      </c>
      <c r="K8" s="33">
        <v>9808.0800299999992</v>
      </c>
      <c r="N8" s="38" t="s">
        <v>64</v>
      </c>
      <c r="O8" s="32">
        <f>VLOOKUP($B8,$G$5:$K$32,O$4)</f>
        <v>145949.51569999999</v>
      </c>
      <c r="P8" s="32">
        <f>VLOOKUP($B8,$G$5:$K$32,P$4)</f>
        <v>145259.37002</v>
      </c>
      <c r="Q8" s="32">
        <f>VLOOKUP($B8,$G$5:$K$32,Q$4)</f>
        <v>147038.09526999999</v>
      </c>
      <c r="R8" s="32">
        <f>VLOOKUP($B8,$G$5:$K$32,R$4)</f>
        <v>147624.78844999999</v>
      </c>
      <c r="S8" s="33">
        <v>133495.50406000001</v>
      </c>
      <c r="T8" s="32"/>
      <c r="U8">
        <f t="shared" si="0"/>
        <v>0.7682421649554021</v>
      </c>
      <c r="V8">
        <f t="shared" si="1"/>
        <v>0.63133993792324261</v>
      </c>
    </row>
    <row r="9" spans="1:22" x14ac:dyDescent="0.25">
      <c r="B9" s="13" t="s">
        <v>65</v>
      </c>
      <c r="C9" s="9">
        <v>167171</v>
      </c>
      <c r="D9" s="9">
        <v>175264.4</v>
      </c>
      <c r="E9" s="9">
        <v>156067.35</v>
      </c>
      <c r="G9" s="31" t="s">
        <v>64</v>
      </c>
      <c r="H9" s="32">
        <v>145949.51569999999</v>
      </c>
      <c r="I9" s="32">
        <v>145259.37002</v>
      </c>
      <c r="J9" s="32">
        <v>147038.09526999999</v>
      </c>
      <c r="K9" s="33">
        <v>147624.78844999999</v>
      </c>
      <c r="N9" s="38" t="s">
        <v>65</v>
      </c>
      <c r="O9" s="32">
        <f>VLOOKUP($B9,$G$5:$K$32,O$4)</f>
        <v>68244.981440000003</v>
      </c>
      <c r="P9" s="32">
        <f>VLOOKUP($B9,$G$5:$K$32,P$4)</f>
        <v>63934.33324</v>
      </c>
      <c r="Q9" s="32">
        <f>VLOOKUP($B9,$G$5:$K$32,Q$4)</f>
        <v>71776.738840000005</v>
      </c>
      <c r="R9" s="32">
        <f>VLOOKUP($B9,$G$5:$K$32,R$4)</f>
        <v>67187.051070000001</v>
      </c>
      <c r="S9" s="33">
        <v>56248.450349999999</v>
      </c>
      <c r="T9" s="32"/>
      <c r="U9">
        <f t="shared" si="0"/>
        <v>0.43433668956062876</v>
      </c>
      <c r="V9">
        <f t="shared" si="1"/>
        <v>0.32093482960601238</v>
      </c>
    </row>
    <row r="10" spans="1:22" x14ac:dyDescent="0.25">
      <c r="B10" s="13" t="s">
        <v>66</v>
      </c>
      <c r="C10" s="9">
        <v>2374178.7999999998</v>
      </c>
      <c r="D10" s="9">
        <v>2497296.9</v>
      </c>
      <c r="E10" s="9">
        <v>2208709.0499999998</v>
      </c>
      <c r="G10" s="31" t="s">
        <v>66</v>
      </c>
      <c r="H10" s="32">
        <v>1019573.94432</v>
      </c>
      <c r="I10" s="32">
        <v>997929.36080000002</v>
      </c>
      <c r="J10" s="32">
        <v>1000387.72325</v>
      </c>
      <c r="K10" s="33">
        <v>975946.07564000005</v>
      </c>
      <c r="N10" s="38" t="s">
        <v>66</v>
      </c>
      <c r="O10" s="32">
        <f>VLOOKUP($B10,$G$5:$K$32,O$4)</f>
        <v>1019573.94432</v>
      </c>
      <c r="P10" s="32">
        <f>VLOOKUP($B10,$G$5:$K$32,P$4)</f>
        <v>997929.36080000002</v>
      </c>
      <c r="Q10" s="32">
        <f>VLOOKUP($B10,$G$5:$K$32,Q$4)</f>
        <v>1000387.72325</v>
      </c>
      <c r="R10" s="32">
        <f>VLOOKUP($B10,$G$5:$K$32,R$4)</f>
        <v>975946.07564000005</v>
      </c>
      <c r="S10" s="33">
        <v>916495.07796999998</v>
      </c>
      <c r="T10" s="32"/>
      <c r="U10">
        <f t="shared" si="0"/>
        <v>0.45205559147887775</v>
      </c>
      <c r="V10">
        <f t="shared" si="1"/>
        <v>0.36699484068954719</v>
      </c>
    </row>
    <row r="11" spans="1:22" x14ac:dyDescent="0.25">
      <c r="B11" s="13" t="s">
        <v>67</v>
      </c>
      <c r="C11" s="9">
        <v>23515.200000000001</v>
      </c>
      <c r="D11" s="9">
        <v>23031.1</v>
      </c>
      <c r="E11" s="9">
        <v>19978</v>
      </c>
      <c r="G11" s="31" t="s">
        <v>65</v>
      </c>
      <c r="H11" s="32">
        <v>68244.981440000003</v>
      </c>
      <c r="I11" s="32">
        <v>63934.33324</v>
      </c>
      <c r="J11" s="32">
        <v>71776.738840000005</v>
      </c>
      <c r="K11" s="33">
        <v>67187.051070000001</v>
      </c>
      <c r="N11" s="38" t="s">
        <v>67</v>
      </c>
      <c r="O11" s="32">
        <f>VLOOKUP($B11,$G$5:$K$32,O$4)</f>
        <v>19176.495620000002</v>
      </c>
      <c r="P11" s="32">
        <f>VLOOKUP($B11,$G$5:$K$32,P$4)</f>
        <v>18477.640080000001</v>
      </c>
      <c r="Q11" s="32">
        <f>VLOOKUP($B11,$G$5:$K$32,Q$4)</f>
        <v>17928.65581</v>
      </c>
      <c r="R11" s="32">
        <f>VLOOKUP($B11,$G$5:$K$32,R$4)</f>
        <v>21046.973910000001</v>
      </c>
      <c r="S11" s="33">
        <v>20955.576880000001</v>
      </c>
      <c r="T11" s="32"/>
      <c r="U11">
        <f t="shared" si="0"/>
        <v>0.95892688732605857</v>
      </c>
      <c r="V11">
        <f t="shared" si="1"/>
        <v>0.90988171993521816</v>
      </c>
    </row>
    <row r="12" spans="1:22" x14ac:dyDescent="0.25">
      <c r="B12" s="13" t="s">
        <v>68</v>
      </c>
      <c r="C12" s="9">
        <v>160686.20000000001</v>
      </c>
      <c r="D12" s="9">
        <v>149416.70000000001</v>
      </c>
      <c r="E12" s="9">
        <v>142047.72500000001</v>
      </c>
      <c r="G12" s="31" t="s">
        <v>67</v>
      </c>
      <c r="H12" s="32">
        <v>19176.495620000002</v>
      </c>
      <c r="I12" s="32">
        <v>18477.640080000001</v>
      </c>
      <c r="J12" s="32">
        <v>17928.65581</v>
      </c>
      <c r="K12" s="33">
        <v>21046.973910000001</v>
      </c>
      <c r="N12" s="38" t="s">
        <v>68</v>
      </c>
      <c r="O12" s="32">
        <f>VLOOKUP($B12,$G$5:$K$32,O$4)</f>
        <v>68207.527570000006</v>
      </c>
      <c r="P12" s="32">
        <f>VLOOKUP($B12,$G$5:$K$32,P$4)</f>
        <v>69450.641409999997</v>
      </c>
      <c r="Q12" s="32">
        <f>VLOOKUP($B12,$G$5:$K$32,Q$4)</f>
        <v>69025.503280000004</v>
      </c>
      <c r="R12" s="32">
        <f>VLOOKUP($B12,$G$5:$K$32,R$4)</f>
        <v>68405.862200000003</v>
      </c>
      <c r="S12" s="33">
        <v>57512.478190000002</v>
      </c>
      <c r="T12" s="32"/>
      <c r="U12">
        <f t="shared" si="0"/>
        <v>0.48414984199852545</v>
      </c>
      <c r="V12">
        <f t="shared" si="1"/>
        <v>0.38491332086707841</v>
      </c>
    </row>
    <row r="13" spans="1:22" x14ac:dyDescent="0.25">
      <c r="B13" s="13" t="s">
        <v>69</v>
      </c>
      <c r="C13" s="9">
        <v>252166.2</v>
      </c>
      <c r="D13" s="9">
        <v>224598.8</v>
      </c>
      <c r="E13" s="9">
        <v>236450.45</v>
      </c>
      <c r="G13" s="31" t="s">
        <v>70</v>
      </c>
      <c r="H13" s="32">
        <v>418528.70851000003</v>
      </c>
      <c r="I13" s="32">
        <v>432834.41398999997</v>
      </c>
      <c r="J13" s="32">
        <v>424247.46133999998</v>
      </c>
      <c r="K13" s="33">
        <v>432009.27678999997</v>
      </c>
      <c r="N13" s="38" t="s">
        <v>69</v>
      </c>
      <c r="O13" s="32">
        <f>VLOOKUP($B13,$G$5:$K$32,O$4)</f>
        <v>131342.66912000001</v>
      </c>
      <c r="P13" s="32">
        <f>VLOOKUP($B13,$G$5:$K$32,P$4)</f>
        <v>134920.73405999999</v>
      </c>
      <c r="Q13" s="32">
        <f>VLOOKUP($B13,$G$5:$K$32,Q$4)</f>
        <v>131343.00226000001</v>
      </c>
      <c r="R13" s="32">
        <f>VLOOKUP($B13,$G$5:$K$32,R$4)</f>
        <v>134186.19896000001</v>
      </c>
      <c r="S13" s="33">
        <v>115045.01877</v>
      </c>
      <c r="T13" s="32"/>
      <c r="U13">
        <f t="shared" si="0"/>
        <v>0.56226643298839152</v>
      </c>
      <c r="V13">
        <f t="shared" si="1"/>
        <v>0.51222454781592774</v>
      </c>
    </row>
    <row r="14" spans="1:22" x14ac:dyDescent="0.25">
      <c r="B14" s="13" t="s">
        <v>70</v>
      </c>
      <c r="C14" s="9">
        <v>1173982.6000000001</v>
      </c>
      <c r="D14" s="9">
        <v>1120566.8</v>
      </c>
      <c r="E14" s="9">
        <v>1048339.35</v>
      </c>
      <c r="G14" s="31" t="s">
        <v>86</v>
      </c>
      <c r="H14" s="32">
        <v>80619.063129999995</v>
      </c>
      <c r="I14" s="32">
        <v>68748.048790000001</v>
      </c>
      <c r="J14" s="32">
        <v>80078.165429999994</v>
      </c>
      <c r="K14" s="33">
        <v>78416.89314</v>
      </c>
      <c r="N14" s="38" t="s">
        <v>70</v>
      </c>
      <c r="O14" s="32">
        <f>VLOOKUP($B14,$G$5:$K$32,O$4)</f>
        <v>418528.70851000003</v>
      </c>
      <c r="P14" s="32">
        <f>VLOOKUP($B14,$G$5:$K$32,P$4)</f>
        <v>432834.41398999997</v>
      </c>
      <c r="Q14" s="32">
        <f>VLOOKUP($B14,$G$5:$K$32,Q$4)</f>
        <v>424247.46133999998</v>
      </c>
      <c r="R14" s="32">
        <f>VLOOKUP($B14,$G$5:$K$32,R$4)</f>
        <v>432009.27678999997</v>
      </c>
      <c r="S14" s="33">
        <v>350483.68985999998</v>
      </c>
      <c r="T14" s="32"/>
      <c r="U14">
        <f t="shared" si="0"/>
        <v>0.4072202051344348</v>
      </c>
      <c r="V14">
        <f t="shared" si="1"/>
        <v>0.31277358017389056</v>
      </c>
    </row>
    <row r="15" spans="1:22" x14ac:dyDescent="0.25">
      <c r="B15" s="13" t="s">
        <v>71</v>
      </c>
      <c r="C15" s="9">
        <v>1715781.2</v>
      </c>
      <c r="D15" s="9">
        <v>1777030.2</v>
      </c>
      <c r="E15" s="9">
        <v>1594707.675</v>
      </c>
      <c r="G15" s="31" t="s">
        <v>71</v>
      </c>
      <c r="H15" s="32">
        <v>555999.92822</v>
      </c>
      <c r="I15" s="32">
        <v>558317.05009999999</v>
      </c>
      <c r="J15" s="32">
        <v>546225.44614999997</v>
      </c>
      <c r="K15" s="33">
        <v>536000.17150000005</v>
      </c>
      <c r="N15" s="38" t="s">
        <v>71</v>
      </c>
      <c r="O15" s="32">
        <f>VLOOKUP($B15,$G$5:$K$32,O$4)</f>
        <v>555999.92822</v>
      </c>
      <c r="P15" s="32">
        <f>VLOOKUP($B15,$G$5:$K$32,P$4)</f>
        <v>558317.05009999999</v>
      </c>
      <c r="Q15" s="32">
        <f>VLOOKUP($B15,$G$5:$K$32,Q$4)</f>
        <v>546225.44614999997</v>
      </c>
      <c r="R15" s="32">
        <f>VLOOKUP($B15,$G$5:$K$32,R$4)</f>
        <v>536000.17150000005</v>
      </c>
      <c r="S15" s="33">
        <v>485542.68767000001</v>
      </c>
      <c r="T15" s="32"/>
      <c r="U15">
        <f t="shared" si="0"/>
        <v>0.34434878416980091</v>
      </c>
      <c r="V15">
        <f t="shared" si="1"/>
        <v>0.27323265956312953</v>
      </c>
    </row>
    <row r="16" spans="1:22" x14ac:dyDescent="0.25">
      <c r="B16" s="13" t="s">
        <v>72</v>
      </c>
      <c r="C16" s="9">
        <v>1544837.2</v>
      </c>
      <c r="D16" s="9">
        <v>1525698.6</v>
      </c>
      <c r="E16" s="9">
        <v>1434974.575</v>
      </c>
      <c r="G16" s="31" t="s">
        <v>88</v>
      </c>
      <c r="H16" s="32">
        <v>664385.30053000001</v>
      </c>
      <c r="I16" s="32">
        <v>658168.70565000002</v>
      </c>
      <c r="J16" s="32">
        <v>654432.85519000003</v>
      </c>
      <c r="K16" s="33">
        <v>643894.85343000002</v>
      </c>
      <c r="N16" s="38" t="s">
        <v>72</v>
      </c>
      <c r="O16" s="32">
        <f>VLOOKUP($B16,$G$5:$K$32,O$4)</f>
        <v>576989.39865999995</v>
      </c>
      <c r="P16" s="32">
        <f>VLOOKUP($B16,$G$5:$K$32,P$4)</f>
        <v>574433.42483000003</v>
      </c>
      <c r="Q16" s="32">
        <f>VLOOKUP($B16,$G$5:$K$32,Q$4)</f>
        <v>563668.02772999997</v>
      </c>
      <c r="R16" s="32">
        <f>VLOOKUP($B16,$G$5:$K$32,R$4)</f>
        <v>555367.38884999999</v>
      </c>
      <c r="S16" s="33">
        <v>488792.01772</v>
      </c>
      <c r="T16" s="32"/>
      <c r="U16">
        <f t="shared" si="0"/>
        <v>0.3955572244320078</v>
      </c>
      <c r="V16">
        <f t="shared" si="1"/>
        <v>0.32037259372198412</v>
      </c>
    </row>
    <row r="17" spans="2:22" x14ac:dyDescent="0.25">
      <c r="B17" s="13" t="s">
        <v>73</v>
      </c>
      <c r="C17" s="9">
        <v>18078.8</v>
      </c>
      <c r="D17" s="9">
        <v>20088</v>
      </c>
      <c r="E17" s="9">
        <v>16089.75</v>
      </c>
      <c r="G17" s="31" t="s">
        <v>69</v>
      </c>
      <c r="H17" s="32">
        <v>131342.66912000001</v>
      </c>
      <c r="I17" s="32">
        <v>134920.73405999999</v>
      </c>
      <c r="J17" s="32">
        <v>131343.00226000001</v>
      </c>
      <c r="K17" s="33">
        <v>134186.19896000001</v>
      </c>
      <c r="N17" s="38" t="s">
        <v>73</v>
      </c>
      <c r="O17" s="32">
        <f>VLOOKUP($B17,$G$5:$K$32,O$4)</f>
        <v>9315.1020599999993</v>
      </c>
      <c r="P17" s="32">
        <f>VLOOKUP($B17,$G$5:$K$32,P$4)</f>
        <v>9311.0995299999995</v>
      </c>
      <c r="Q17" s="32">
        <f>VLOOKUP($B17,$G$5:$K$32,Q$4)</f>
        <v>9558.2784699999993</v>
      </c>
      <c r="R17" s="32">
        <f>VLOOKUP($B17,$G$5:$K$32,R$4)</f>
        <v>9808.0800299999992</v>
      </c>
      <c r="S17" s="33">
        <v>9154.3741800000007</v>
      </c>
      <c r="T17" s="32"/>
      <c r="U17">
        <f t="shared" si="0"/>
        <v>0.59032241162852117</v>
      </c>
      <c r="V17">
        <f t="shared" si="1"/>
        <v>0.45571356929510159</v>
      </c>
    </row>
    <row r="18" spans="2:22" x14ac:dyDescent="0.25">
      <c r="B18" s="13" t="s">
        <v>74</v>
      </c>
      <c r="C18" s="9">
        <v>31567.3</v>
      </c>
      <c r="D18" s="9">
        <v>30221.8</v>
      </c>
      <c r="E18" s="9">
        <v>26785.174999999999</v>
      </c>
      <c r="G18" s="31" t="s">
        <v>77</v>
      </c>
      <c r="H18" s="32">
        <v>80492.575230000002</v>
      </c>
      <c r="I18" s="32">
        <v>79453.731039999999</v>
      </c>
      <c r="J18" s="32">
        <v>78048.525779999996</v>
      </c>
      <c r="K18" s="33">
        <v>76039.697159999996</v>
      </c>
      <c r="N18" s="38" t="s">
        <v>74</v>
      </c>
      <c r="O18" s="32">
        <f>VLOOKUP($B18,$G$5:$K$32,O$4)</f>
        <v>11009.36217</v>
      </c>
      <c r="P18" s="32">
        <f>VLOOKUP($B18,$G$5:$K$32,P$4)</f>
        <v>11097.73531</v>
      </c>
      <c r="Q18" s="32">
        <f>VLOOKUP($B18,$G$5:$K$32,Q$4)</f>
        <v>11592.386</v>
      </c>
      <c r="R18" s="32">
        <f>VLOOKUP($B18,$G$5:$K$32,R$4)</f>
        <v>12085.43067</v>
      </c>
      <c r="S18" s="33">
        <v>11494.185090000001</v>
      </c>
      <c r="T18" s="32"/>
      <c r="U18">
        <f t="shared" si="0"/>
        <v>0.4273344690673106</v>
      </c>
      <c r="V18">
        <f t="shared" si="1"/>
        <v>0.38032761417255095</v>
      </c>
    </row>
    <row r="19" spans="2:22" x14ac:dyDescent="0.25">
      <c r="B19" s="13" t="s">
        <v>75</v>
      </c>
      <c r="C19" s="9">
        <v>50058.9</v>
      </c>
      <c r="D19" s="9">
        <v>50447.8</v>
      </c>
      <c r="E19" s="9">
        <v>43281.224999999999</v>
      </c>
      <c r="G19" s="31" t="s">
        <v>68</v>
      </c>
      <c r="H19" s="32">
        <v>68207.527570000006</v>
      </c>
      <c r="I19" s="32">
        <v>69450.641409999997</v>
      </c>
      <c r="J19" s="32">
        <v>69025.503280000004</v>
      </c>
      <c r="K19" s="33">
        <v>68405.862200000003</v>
      </c>
      <c r="N19" s="38" t="s">
        <v>75</v>
      </c>
      <c r="O19" s="32">
        <f>VLOOKUP($B19,$G$5:$K$32,O$4)</f>
        <v>22241.49797</v>
      </c>
      <c r="P19" s="32">
        <f>VLOOKUP($B19,$G$5:$K$32,P$4)</f>
        <v>23343.282520000001</v>
      </c>
      <c r="Q19" s="32">
        <f>VLOOKUP($B19,$G$5:$K$32,Q$4)</f>
        <v>23747.970679999999</v>
      </c>
      <c r="R19" s="32">
        <f>VLOOKUP($B19,$G$5:$K$32,R$4)</f>
        <v>26157.37183</v>
      </c>
      <c r="S19" s="33">
        <v>21611.69529</v>
      </c>
      <c r="T19" s="32"/>
      <c r="U19">
        <f t="shared" si="0"/>
        <v>0.55156781606805261</v>
      </c>
      <c r="V19">
        <f t="shared" si="1"/>
        <v>0.42839718065009769</v>
      </c>
    </row>
    <row r="20" spans="2:22" x14ac:dyDescent="0.25">
      <c r="B20" s="13" t="s">
        <v>76</v>
      </c>
      <c r="C20" s="9">
        <v>32934.699999999997</v>
      </c>
      <c r="D20" s="9">
        <v>34630.400000000001</v>
      </c>
      <c r="E20" s="9">
        <v>28694.85</v>
      </c>
      <c r="G20" s="31" t="s">
        <v>72</v>
      </c>
      <c r="H20" s="32">
        <v>576989.39865999995</v>
      </c>
      <c r="I20" s="32">
        <v>574433.42483000003</v>
      </c>
      <c r="J20" s="32">
        <v>563668.02772999997</v>
      </c>
      <c r="K20" s="33">
        <v>555367.38884999999</v>
      </c>
      <c r="N20" s="38" t="s">
        <v>76</v>
      </c>
      <c r="O20" s="32">
        <f>VLOOKUP($B20,$G$5:$K$32,O$4)</f>
        <v>12842.568289999999</v>
      </c>
      <c r="P20" s="32">
        <f>VLOOKUP($B20,$G$5:$K$32,P$4)</f>
        <v>13096.36182</v>
      </c>
      <c r="Q20" s="32">
        <f>VLOOKUP($B20,$G$5:$K$32,Q$4)</f>
        <v>12947.839679999999</v>
      </c>
      <c r="R20" s="32">
        <f>VLOOKUP($B20,$G$5:$K$32,R$4)</f>
        <v>12358.937620000001</v>
      </c>
      <c r="S20" s="33">
        <v>12097.91533</v>
      </c>
      <c r="T20" s="32"/>
      <c r="U20">
        <f t="shared" si="0"/>
        <v>0.44647129545894126</v>
      </c>
      <c r="V20">
        <f t="shared" si="1"/>
        <v>0.34934379418083533</v>
      </c>
    </row>
    <row r="21" spans="2:22" x14ac:dyDescent="0.25">
      <c r="B21" s="13" t="s">
        <v>77</v>
      </c>
      <c r="C21" s="9">
        <v>154517.20000000001</v>
      </c>
      <c r="D21" s="9">
        <v>162965</v>
      </c>
      <c r="E21" s="9">
        <v>146423.32500000001</v>
      </c>
      <c r="G21" s="31" t="s">
        <v>92</v>
      </c>
      <c r="H21" s="32">
        <v>271.32751000000002</v>
      </c>
      <c r="I21" s="32">
        <v>271.83625999999998</v>
      </c>
      <c r="J21" s="32">
        <v>274.02122000000003</v>
      </c>
      <c r="K21" s="33">
        <v>244.20722000000001</v>
      </c>
      <c r="N21" s="38" t="s">
        <v>77</v>
      </c>
      <c r="O21" s="32">
        <f>VLOOKUP($B21,$G$5:$K$32,O$4)</f>
        <v>80492.575230000002</v>
      </c>
      <c r="P21" s="32">
        <f>VLOOKUP($B21,$G$5:$K$32,P$4)</f>
        <v>79453.731039999999</v>
      </c>
      <c r="Q21" s="32">
        <f>VLOOKUP($B21,$G$5:$K$32,Q$4)</f>
        <v>78048.525779999996</v>
      </c>
      <c r="R21" s="32">
        <f>VLOOKUP($B21,$G$5:$K$32,R$4)</f>
        <v>76039.697159999996</v>
      </c>
      <c r="S21" s="33">
        <v>66147.734750000003</v>
      </c>
      <c r="T21" s="32"/>
      <c r="U21">
        <f t="shared" si="0"/>
        <v>0.53617572406923553</v>
      </c>
      <c r="V21">
        <f t="shared" si="1"/>
        <v>0.40590148037922258</v>
      </c>
    </row>
    <row r="22" spans="2:22" x14ac:dyDescent="0.25">
      <c r="B22" s="13" t="s">
        <v>78</v>
      </c>
      <c r="C22" s="9">
        <v>7973.1</v>
      </c>
      <c r="D22" s="9">
        <v>9107.6</v>
      </c>
      <c r="E22" s="9">
        <v>7431.6</v>
      </c>
      <c r="G22" s="31" t="s">
        <v>75</v>
      </c>
      <c r="H22" s="32">
        <v>22241.49797</v>
      </c>
      <c r="I22" s="32">
        <v>23343.282520000001</v>
      </c>
      <c r="J22" s="32">
        <v>23747.970679999999</v>
      </c>
      <c r="K22" s="33">
        <v>26157.37183</v>
      </c>
      <c r="N22" s="38" t="s">
        <v>78</v>
      </c>
      <c r="O22" s="32">
        <f>VLOOKUP($B22,$G$5:$K$32,O$4)</f>
        <v>2897.8492999999999</v>
      </c>
      <c r="P22" s="32">
        <f>VLOOKUP($B22,$G$5:$K$32,P$4)</f>
        <v>2991.9534399999998</v>
      </c>
      <c r="Q22" s="32">
        <f>VLOOKUP($B22,$G$5:$K$32,Q$4)</f>
        <v>2992.0427500000001</v>
      </c>
      <c r="R22" s="32">
        <f>VLOOKUP($B22,$G$5:$K$32,R$4)</f>
        <v>3105.5561600000001</v>
      </c>
      <c r="S22" s="33">
        <v>3021.1889099999999</v>
      </c>
      <c r="T22" s="32"/>
      <c r="U22">
        <f t="shared" si="0"/>
        <v>0.40325776582431777</v>
      </c>
      <c r="V22">
        <f t="shared" si="1"/>
        <v>0.33172173898721946</v>
      </c>
    </row>
    <row r="23" spans="2:22" x14ac:dyDescent="0.25">
      <c r="B23" s="13" t="s">
        <v>79</v>
      </c>
      <c r="C23" s="9">
        <v>541503</v>
      </c>
      <c r="D23" s="9">
        <v>546231.80000000005</v>
      </c>
      <c r="E23" s="9">
        <v>495722.65</v>
      </c>
      <c r="G23" s="31" t="s">
        <v>76</v>
      </c>
      <c r="H23" s="32">
        <v>12842.568289999999</v>
      </c>
      <c r="I23" s="32">
        <v>13096.36182</v>
      </c>
      <c r="J23" s="32">
        <v>12947.839679999999</v>
      </c>
      <c r="K23" s="33">
        <v>12358.937620000001</v>
      </c>
      <c r="N23" s="38" t="s">
        <v>79</v>
      </c>
      <c r="O23" s="32">
        <f>VLOOKUP($B23,$G$5:$K$32,O$4)</f>
        <v>215514.61322</v>
      </c>
      <c r="P23" s="32">
        <f>VLOOKUP($B23,$G$5:$K$32,P$4)</f>
        <v>209474.29751999999</v>
      </c>
      <c r="Q23" s="32">
        <f>VLOOKUP($B23,$G$5:$K$32,Q$4)</f>
        <v>205542.62297999999</v>
      </c>
      <c r="R23" s="32">
        <f>VLOOKUP($B23,$G$5:$K$32,R$4)</f>
        <v>204198.99322</v>
      </c>
      <c r="S23" s="33">
        <v>194378.91112999999</v>
      </c>
      <c r="T23" s="32"/>
      <c r="U23">
        <f t="shared" si="0"/>
        <v>0.42096650563576227</v>
      </c>
      <c r="V23">
        <f t="shared" si="1"/>
        <v>0.3558542566177948</v>
      </c>
    </row>
    <row r="24" spans="2:22" x14ac:dyDescent="0.25">
      <c r="B24" s="13" t="s">
        <v>80</v>
      </c>
      <c r="C24" s="9">
        <v>256512.8</v>
      </c>
      <c r="D24" s="9">
        <v>271718.09999999998</v>
      </c>
      <c r="E24" s="9">
        <v>240117.25</v>
      </c>
      <c r="G24" s="31" t="s">
        <v>74</v>
      </c>
      <c r="H24" s="32">
        <v>11009.36217</v>
      </c>
      <c r="I24" s="32">
        <v>11097.73531</v>
      </c>
      <c r="J24" s="32">
        <v>11592.386</v>
      </c>
      <c r="K24" s="33">
        <v>12085.43067</v>
      </c>
      <c r="N24" s="38" t="s">
        <v>80</v>
      </c>
      <c r="O24" s="32">
        <f>VLOOKUP($B24,$G$5:$K$32,O$4)</f>
        <v>91519.542979999998</v>
      </c>
      <c r="P24" s="32">
        <f>VLOOKUP($B24,$G$5:$K$32,P$4)</f>
        <v>92894.507979999995</v>
      </c>
      <c r="Q24" s="32">
        <f>VLOOKUP($B24,$G$5:$K$32,Q$4)</f>
        <v>90092.192939999994</v>
      </c>
      <c r="R24" s="32">
        <f>VLOOKUP($B24,$G$5:$K$32,R$4)</f>
        <v>87246.190770000001</v>
      </c>
      <c r="S24" s="33">
        <v>82841.596189999997</v>
      </c>
      <c r="T24" s="32"/>
      <c r="U24">
        <f t="shared" si="0"/>
        <v>0.37664144774063502</v>
      </c>
      <c r="V24">
        <f t="shared" si="1"/>
        <v>0.3048806693039588</v>
      </c>
    </row>
    <row r="25" spans="2:22" x14ac:dyDescent="0.25">
      <c r="B25" s="13" t="s">
        <v>81</v>
      </c>
      <c r="C25" s="9">
        <v>517458.6</v>
      </c>
      <c r="D25" s="9">
        <v>624911.4</v>
      </c>
      <c r="E25" s="9">
        <v>460446.65</v>
      </c>
      <c r="G25" s="31" t="s">
        <v>78</v>
      </c>
      <c r="H25" s="32">
        <v>2897.8492999999999</v>
      </c>
      <c r="I25" s="32">
        <v>2991.9534399999998</v>
      </c>
      <c r="J25" s="32">
        <v>2992.0427500000001</v>
      </c>
      <c r="K25" s="33">
        <v>3105.5561600000001</v>
      </c>
      <c r="N25" s="38" t="s">
        <v>81</v>
      </c>
      <c r="O25" s="32">
        <f>VLOOKUP($B25,$G$5:$K$32,O$4)</f>
        <v>386655.11972999998</v>
      </c>
      <c r="P25" s="32">
        <f>VLOOKUP($B25,$G$5:$K$32,P$4)</f>
        <v>390230.71441000002</v>
      </c>
      <c r="Q25" s="32">
        <f>VLOOKUP($B25,$G$5:$K$32,Q$4)</f>
        <v>406011.52588999999</v>
      </c>
      <c r="R25" s="32">
        <f>VLOOKUP($B25,$G$5:$K$32,R$4)</f>
        <v>407860.99031999998</v>
      </c>
      <c r="S25" s="33">
        <v>399389.54730999999</v>
      </c>
      <c r="T25" s="32"/>
      <c r="U25">
        <f t="shared" si="0"/>
        <v>0.86370394395854544</v>
      </c>
      <c r="V25">
        <f t="shared" si="1"/>
        <v>0.63911387647912965</v>
      </c>
    </row>
    <row r="26" spans="2:22" x14ac:dyDescent="0.25">
      <c r="B26" s="13" t="s">
        <v>82</v>
      </c>
      <c r="C26" s="9">
        <v>208374.39999999999</v>
      </c>
      <c r="D26" s="9">
        <v>207705.2</v>
      </c>
      <c r="E26" s="9">
        <v>192653.57500000001</v>
      </c>
      <c r="G26" s="31" t="s">
        <v>79</v>
      </c>
      <c r="H26" s="32">
        <v>215514.61322</v>
      </c>
      <c r="I26" s="32">
        <v>209474.29751999999</v>
      </c>
      <c r="J26" s="32">
        <v>205542.62297999999</v>
      </c>
      <c r="K26" s="33">
        <v>204198.99322</v>
      </c>
      <c r="N26" s="38" t="s">
        <v>82</v>
      </c>
      <c r="O26" s="32">
        <f>VLOOKUP($B26,$G$5:$K$32,O$4)</f>
        <v>85680.406050000005</v>
      </c>
      <c r="P26" s="32">
        <f>VLOOKUP($B26,$G$5:$K$32,P$4)</f>
        <v>88037.234949999998</v>
      </c>
      <c r="Q26" s="32">
        <f>VLOOKUP($B26,$G$5:$K$32,Q$4)</f>
        <v>83007.702350000007</v>
      </c>
      <c r="R26" s="32">
        <f>VLOOKUP($B26,$G$5:$K$32,R$4)</f>
        <v>80510.346659999996</v>
      </c>
      <c r="S26" s="33">
        <v>69986.446389999997</v>
      </c>
      <c r="T26" s="32"/>
      <c r="U26">
        <f t="shared" si="0"/>
        <v>0.43761929931744065</v>
      </c>
      <c r="V26">
        <f t="shared" si="1"/>
        <v>0.33695086300198546</v>
      </c>
    </row>
    <row r="27" spans="2:22" x14ac:dyDescent="0.25">
      <c r="B27" s="13" t="s">
        <v>83</v>
      </c>
      <c r="C27" s="9">
        <v>223358.2</v>
      </c>
      <c r="D27" s="9">
        <v>252801.1</v>
      </c>
      <c r="E27" s="9">
        <v>187301.02499999997</v>
      </c>
      <c r="G27" s="31" t="s">
        <v>81</v>
      </c>
      <c r="H27" s="32">
        <v>386655.11972999998</v>
      </c>
      <c r="I27" s="32">
        <v>390230.71441000002</v>
      </c>
      <c r="J27" s="32">
        <v>406011.52588999999</v>
      </c>
      <c r="K27" s="33">
        <v>407860.99031999998</v>
      </c>
      <c r="N27" s="38" t="s">
        <v>83</v>
      </c>
      <c r="O27" s="32">
        <f>VLOOKUP($B27,$G$5:$K$32,O$4)</f>
        <v>142300.83718999999</v>
      </c>
      <c r="P27" s="32">
        <f>VLOOKUP($B27,$G$5:$K$32,P$4)</f>
        <v>141560.48908</v>
      </c>
      <c r="Q27" s="32">
        <f>VLOOKUP($B27,$G$5:$K$32,Q$4)</f>
        <v>145880.10769</v>
      </c>
      <c r="R27" s="32">
        <f>VLOOKUP($B27,$G$5:$K$32,R$4)</f>
        <v>142703.64785000001</v>
      </c>
      <c r="S27" s="33">
        <v>123345.53717</v>
      </c>
      <c r="T27" s="32"/>
      <c r="U27">
        <f t="shared" si="0"/>
        <v>0.76407094116276186</v>
      </c>
      <c r="V27">
        <f t="shared" si="1"/>
        <v>0.48791534993320834</v>
      </c>
    </row>
    <row r="28" spans="2:22" x14ac:dyDescent="0.25">
      <c r="B28" s="13" t="s">
        <v>84</v>
      </c>
      <c r="C28" s="9">
        <v>44639.4</v>
      </c>
      <c r="D28" s="9">
        <v>43123.3</v>
      </c>
      <c r="E28" s="9">
        <v>40751</v>
      </c>
      <c r="G28" s="31" t="s">
        <v>82</v>
      </c>
      <c r="H28" s="32">
        <v>85680.406050000005</v>
      </c>
      <c r="I28" s="32">
        <v>88037.234949999998</v>
      </c>
      <c r="J28" s="32">
        <v>83007.702350000007</v>
      </c>
      <c r="K28" s="33">
        <v>80510.346659999996</v>
      </c>
      <c r="N28" s="38" t="s">
        <v>84</v>
      </c>
      <c r="O28" s="32">
        <f>VLOOKUP($B28,$G$5:$K$32,O$4)</f>
        <v>19964.15309</v>
      </c>
      <c r="P28" s="32">
        <f>VLOOKUP($B28,$G$5:$K$32,P$4)</f>
        <v>20308.549940000001</v>
      </c>
      <c r="Q28" s="32">
        <f>VLOOKUP($B28,$G$5:$K$32,Q$4)</f>
        <v>20554.253840000001</v>
      </c>
      <c r="R28" s="32">
        <f>VLOOKUP($B28,$G$5:$K$32,R$4)</f>
        <v>20689.65481</v>
      </c>
      <c r="S28" s="33">
        <v>19509.385300000002</v>
      </c>
      <c r="T28" s="32"/>
      <c r="U28">
        <f t="shared" si="0"/>
        <v>0.50008964000883416</v>
      </c>
      <c r="V28">
        <f t="shared" si="1"/>
        <v>0.45240937729719199</v>
      </c>
    </row>
    <row r="29" spans="2:22" x14ac:dyDescent="0.25">
      <c r="B29" s="13" t="s">
        <v>85</v>
      </c>
      <c r="C29" s="9">
        <v>91439.8</v>
      </c>
      <c r="D29" s="9">
        <v>99857.2</v>
      </c>
      <c r="E29" s="9">
        <v>77873.7</v>
      </c>
      <c r="G29" s="31" t="s">
        <v>83</v>
      </c>
      <c r="H29" s="32">
        <v>142300.83718999999</v>
      </c>
      <c r="I29" s="32">
        <v>141560.48908</v>
      </c>
      <c r="J29" s="32">
        <v>145880.10769</v>
      </c>
      <c r="K29" s="33">
        <v>142703.64785000001</v>
      </c>
      <c r="N29" s="38" t="s">
        <v>85</v>
      </c>
      <c r="O29" s="32">
        <f>VLOOKUP($B29,$G$5:$K$32,O$4)</f>
        <v>51376.505400000002</v>
      </c>
      <c r="P29" s="32">
        <f>VLOOKUP($B29,$G$5:$K$32,P$4)</f>
        <v>50596.316359999997</v>
      </c>
      <c r="Q29" s="32">
        <f>VLOOKUP($B29,$G$5:$K$32,Q$4)</f>
        <v>50502.894639999999</v>
      </c>
      <c r="R29" s="32">
        <f>VLOOKUP($B29,$G$5:$K$32,R$4)</f>
        <v>48519.6705</v>
      </c>
      <c r="S29" s="33">
        <v>45296.964189999999</v>
      </c>
      <c r="T29" s="32"/>
      <c r="U29">
        <f t="shared" si="0"/>
        <v>0.64526080981127132</v>
      </c>
      <c r="V29">
        <f t="shared" si="1"/>
        <v>0.45361740755799279</v>
      </c>
    </row>
    <row r="30" spans="2:22" x14ac:dyDescent="0.25">
      <c r="B30" s="13" t="s">
        <v>86</v>
      </c>
      <c r="C30" s="9">
        <v>155249.4</v>
      </c>
      <c r="D30" s="9">
        <v>154562.4</v>
      </c>
      <c r="E30" s="9">
        <v>140924.35</v>
      </c>
      <c r="G30" s="31" t="s">
        <v>87</v>
      </c>
      <c r="H30" s="32">
        <v>70008.860750000007</v>
      </c>
      <c r="I30" s="32">
        <v>67268.268729999996</v>
      </c>
      <c r="J30" s="32">
        <v>67163.999410000004</v>
      </c>
      <c r="K30" s="33">
        <v>65505.602720000003</v>
      </c>
      <c r="N30" s="38" t="s">
        <v>86</v>
      </c>
      <c r="O30" s="32">
        <f>VLOOKUP($B30,$G$5:$K$32,O$4)</f>
        <v>80619.063129999995</v>
      </c>
      <c r="P30" s="32">
        <f>VLOOKUP($B30,$G$5:$K$32,P$4)</f>
        <v>68748.048790000001</v>
      </c>
      <c r="Q30" s="32">
        <f>VLOOKUP($B30,$G$5:$K$32,Q$4)</f>
        <v>80078.165429999994</v>
      </c>
      <c r="R30" s="32">
        <f>VLOOKUP($B30,$G$5:$K$32,R$4)</f>
        <v>78416.89314</v>
      </c>
      <c r="S30" s="33">
        <v>67018.855819999997</v>
      </c>
      <c r="T30" s="32"/>
      <c r="U30">
        <f t="shared" si="0"/>
        <v>0.54614793413984164</v>
      </c>
      <c r="V30">
        <f t="shared" si="1"/>
        <v>0.43360387662199862</v>
      </c>
    </row>
    <row r="31" spans="2:22" x14ac:dyDescent="0.25">
      <c r="B31" s="13" t="s">
        <v>87</v>
      </c>
      <c r="C31" s="9">
        <v>285695</v>
      </c>
      <c r="D31" s="9">
        <v>299409.3</v>
      </c>
      <c r="E31" s="9">
        <v>260750.42499999999</v>
      </c>
      <c r="G31" s="31" t="s">
        <v>84</v>
      </c>
      <c r="H31" s="32">
        <v>19964.15309</v>
      </c>
      <c r="I31" s="32">
        <v>20308.549940000001</v>
      </c>
      <c r="J31" s="32">
        <v>20554.253840000001</v>
      </c>
      <c r="K31" s="33">
        <v>20689.65481</v>
      </c>
      <c r="N31" s="38" t="s">
        <v>87</v>
      </c>
      <c r="O31" s="32">
        <f>VLOOKUP($B31,$G$5:$K$32,O$4)</f>
        <v>70008.860750000007</v>
      </c>
      <c r="P31" s="32">
        <f>VLOOKUP($B31,$G$5:$K$32,P$4)</f>
        <v>67268.268729999996</v>
      </c>
      <c r="Q31" s="32">
        <f>VLOOKUP($B31,$G$5:$K$32,Q$4)</f>
        <v>67163.999410000004</v>
      </c>
      <c r="R31" s="32">
        <f>VLOOKUP($B31,$G$5:$K$32,R$4)</f>
        <v>65505.602720000003</v>
      </c>
      <c r="S31" s="33">
        <v>61448.940620000001</v>
      </c>
      <c r="T31" s="32"/>
      <c r="U31">
        <f t="shared" si="0"/>
        <v>0.25881715399888611</v>
      </c>
      <c r="V31">
        <f t="shared" si="1"/>
        <v>0.20523390763079172</v>
      </c>
    </row>
    <row r="32" spans="2:22" x14ac:dyDescent="0.25">
      <c r="B32" s="13" t="s">
        <v>88</v>
      </c>
      <c r="C32" s="9">
        <v>1796674.4</v>
      </c>
      <c r="D32" s="9">
        <v>1740356.9</v>
      </c>
      <c r="E32" s="9">
        <v>1711333.4249999998</v>
      </c>
      <c r="G32" s="34" t="s">
        <v>85</v>
      </c>
      <c r="H32" s="35">
        <v>51376.505400000002</v>
      </c>
      <c r="I32" s="35">
        <v>50596.316359999997</v>
      </c>
      <c r="J32" s="35">
        <v>50502.894639999999</v>
      </c>
      <c r="K32" s="36">
        <v>48519.6705</v>
      </c>
      <c r="N32" s="39" t="s">
        <v>88</v>
      </c>
      <c r="O32" s="35">
        <f>VLOOKUP($B32,$G$5:$K$32,O$4)</f>
        <v>664385.30053000001</v>
      </c>
      <c r="P32" s="35">
        <f>VLOOKUP($B32,$G$5:$K$32,P$4)</f>
        <v>658168.70565000002</v>
      </c>
      <c r="Q32" s="35">
        <f>VLOOKUP($B32,$G$5:$K$32,Q$4)</f>
        <v>654432.85519000003</v>
      </c>
      <c r="R32" s="35">
        <f>VLOOKUP($B32,$G$5:$K$32,R$4)</f>
        <v>643894.85343000002</v>
      </c>
      <c r="S32" s="36">
        <v>552593.61858999997</v>
      </c>
      <c r="T32" s="32"/>
      <c r="U32">
        <f t="shared" si="0"/>
        <v>0.38287128570518053</v>
      </c>
      <c r="V32">
        <f t="shared" si="1"/>
        <v>0.31751741185385596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80" zoomScaleNormal="80" workbookViewId="0">
      <selection activeCell="K1" sqref="K1"/>
    </sheetView>
  </sheetViews>
  <sheetFormatPr defaultRowHeight="15" x14ac:dyDescent="0.25"/>
  <cols>
    <col min="11" max="11" width="17.42578125" bestFit="1" customWidth="1"/>
  </cols>
  <sheetData>
    <row r="1" spans="1:11" x14ac:dyDescent="0.25">
      <c r="A1" s="3" t="s">
        <v>41</v>
      </c>
      <c r="K1" t="s">
        <v>95</v>
      </c>
    </row>
    <row r="2" spans="1:11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1" x14ac:dyDescent="0.25">
      <c r="A3" s="1" t="s">
        <v>10</v>
      </c>
      <c r="B3" s="5">
        <v>1.9</v>
      </c>
      <c r="C3" s="5">
        <v>2.2999999999999998</v>
      </c>
      <c r="D3" s="5">
        <v>2.6</v>
      </c>
      <c r="E3" s="5">
        <v>2.9</v>
      </c>
      <c r="F3" s="5">
        <v>3.2</v>
      </c>
      <c r="G3" s="5">
        <v>4.4000000000000004</v>
      </c>
      <c r="H3" s="5">
        <v>4.9000000000000004</v>
      </c>
      <c r="I3" s="5">
        <v>4.0999999999999996</v>
      </c>
      <c r="K3" s="19">
        <f>AVERAGE(B3:E3)</f>
        <v>2.4249999999999998</v>
      </c>
    </row>
    <row r="4" spans="1:11" x14ac:dyDescent="0.25">
      <c r="A4" s="1" t="s">
        <v>11</v>
      </c>
      <c r="B4" s="5">
        <v>9.1999999999999993</v>
      </c>
      <c r="C4" s="5">
        <v>9.1999999999999993</v>
      </c>
      <c r="D4" s="5">
        <v>9.4</v>
      </c>
      <c r="E4" s="5">
        <v>9</v>
      </c>
      <c r="F4" s="5">
        <v>9.5</v>
      </c>
      <c r="G4" s="5">
        <v>11.7</v>
      </c>
      <c r="H4" s="5">
        <v>13.7</v>
      </c>
      <c r="I4" s="5">
        <v>13.8</v>
      </c>
      <c r="K4" s="19">
        <f t="shared" ref="K4:K29" si="0">AVERAGE(B4:E4)</f>
        <v>9.1999999999999993</v>
      </c>
    </row>
    <row r="5" spans="1:11" x14ac:dyDescent="0.25">
      <c r="A5" s="1" t="s">
        <v>12</v>
      </c>
      <c r="B5" s="5">
        <v>6</v>
      </c>
      <c r="C5" s="5">
        <v>6.1</v>
      </c>
      <c r="D5" s="5">
        <v>6.5</v>
      </c>
      <c r="E5" s="5">
        <v>7.4</v>
      </c>
      <c r="F5" s="5">
        <v>7.6</v>
      </c>
      <c r="G5" s="5">
        <v>8.5</v>
      </c>
      <c r="H5" s="5">
        <v>9.1999999999999993</v>
      </c>
      <c r="I5" s="5">
        <v>9.4</v>
      </c>
      <c r="K5" s="19">
        <f t="shared" si="0"/>
        <v>6.5</v>
      </c>
    </row>
    <row r="6" spans="1:11" x14ac:dyDescent="0.25">
      <c r="A6" s="1" t="s">
        <v>13</v>
      </c>
      <c r="B6" s="5">
        <v>14.9</v>
      </c>
      <c r="C6" s="5">
        <v>16</v>
      </c>
      <c r="D6" s="5">
        <v>16.399999999999999</v>
      </c>
      <c r="E6" s="5">
        <v>17.8</v>
      </c>
      <c r="F6" s="5">
        <v>18.600000000000001</v>
      </c>
      <c r="G6" s="5">
        <v>20</v>
      </c>
      <c r="H6" s="5">
        <v>22</v>
      </c>
      <c r="I6" s="5">
        <v>23.1</v>
      </c>
      <c r="K6" s="19">
        <f t="shared" si="0"/>
        <v>16.274999999999999</v>
      </c>
    </row>
    <row r="7" spans="1:11" x14ac:dyDescent="0.25">
      <c r="A7" s="1" t="s">
        <v>14</v>
      </c>
      <c r="B7" s="5">
        <v>5.2</v>
      </c>
      <c r="C7" s="5">
        <v>6</v>
      </c>
      <c r="D7" s="5">
        <v>7</v>
      </c>
      <c r="E7" s="5">
        <v>8.3000000000000007</v>
      </c>
      <c r="F7" s="5">
        <v>8.4</v>
      </c>
      <c r="G7" s="5">
        <v>9.1999999999999993</v>
      </c>
      <c r="H7" s="5">
        <v>10.7</v>
      </c>
      <c r="I7" s="5">
        <v>12.3</v>
      </c>
      <c r="K7" s="19">
        <f t="shared" si="0"/>
        <v>6.625</v>
      </c>
    </row>
    <row r="8" spans="1:11" x14ac:dyDescent="0.25">
      <c r="A8" s="1" t="s">
        <v>15</v>
      </c>
      <c r="B8" s="5">
        <v>18.399999999999999</v>
      </c>
      <c r="C8" s="5">
        <v>17.5</v>
      </c>
      <c r="D8" s="5">
        <v>16.100000000000001</v>
      </c>
      <c r="E8" s="5">
        <v>17.100000000000001</v>
      </c>
      <c r="F8" s="5">
        <v>18.899999999999999</v>
      </c>
      <c r="G8" s="5">
        <v>23</v>
      </c>
      <c r="H8" s="5">
        <v>24.6</v>
      </c>
      <c r="I8" s="5">
        <v>25.9</v>
      </c>
      <c r="K8" s="19">
        <f t="shared" si="0"/>
        <v>17.274999999999999</v>
      </c>
    </row>
    <row r="9" spans="1:11" x14ac:dyDescent="0.25">
      <c r="A9" s="1" t="s">
        <v>16</v>
      </c>
      <c r="B9" s="5">
        <v>2.4</v>
      </c>
      <c r="C9" s="5">
        <v>2.8</v>
      </c>
      <c r="D9" s="5">
        <v>3.1</v>
      </c>
      <c r="E9" s="5">
        <v>3.6</v>
      </c>
      <c r="F9" s="5">
        <v>4</v>
      </c>
      <c r="G9" s="5">
        <v>5.2</v>
      </c>
      <c r="H9" s="5">
        <v>5.6</v>
      </c>
      <c r="I9" s="5">
        <v>6.7</v>
      </c>
      <c r="K9" s="19">
        <f t="shared" si="0"/>
        <v>2.9749999999999996</v>
      </c>
    </row>
    <row r="10" spans="1:11" x14ac:dyDescent="0.25">
      <c r="A10" s="1" t="s">
        <v>17</v>
      </c>
      <c r="B10" s="5">
        <v>7.1</v>
      </c>
      <c r="C10" s="5">
        <v>7.2</v>
      </c>
      <c r="D10" s="5">
        <v>7.4</v>
      </c>
      <c r="E10" s="5">
        <v>8.4</v>
      </c>
      <c r="F10" s="5">
        <v>8.3000000000000007</v>
      </c>
      <c r="G10" s="5">
        <v>8.5</v>
      </c>
      <c r="H10" s="5">
        <v>9.8000000000000007</v>
      </c>
      <c r="I10" s="5">
        <v>11.6</v>
      </c>
      <c r="K10" s="19">
        <f t="shared" si="0"/>
        <v>7.5250000000000004</v>
      </c>
    </row>
    <row r="11" spans="1:11" x14ac:dyDescent="0.25">
      <c r="A11" s="1" t="s">
        <v>18</v>
      </c>
      <c r="B11" s="5">
        <v>8.3000000000000007</v>
      </c>
      <c r="C11" s="5">
        <v>8.4</v>
      </c>
      <c r="D11" s="5">
        <v>9.1</v>
      </c>
      <c r="E11" s="5">
        <v>9.6999999999999993</v>
      </c>
      <c r="F11" s="5">
        <v>10.8</v>
      </c>
      <c r="G11" s="5">
        <v>13</v>
      </c>
      <c r="H11" s="5">
        <v>13.8</v>
      </c>
      <c r="I11" s="5">
        <v>15.1</v>
      </c>
      <c r="K11" s="19">
        <f t="shared" si="0"/>
        <v>8.875</v>
      </c>
    </row>
    <row r="12" spans="1:11" x14ac:dyDescent="0.25">
      <c r="A12" s="1" t="s">
        <v>19</v>
      </c>
      <c r="B12" s="5">
        <v>9.3000000000000007</v>
      </c>
      <c r="C12" s="5">
        <v>9.5</v>
      </c>
      <c r="D12" s="5">
        <v>9.6</v>
      </c>
      <c r="E12" s="5">
        <v>10.199999999999999</v>
      </c>
      <c r="F12" s="5">
        <v>11.3</v>
      </c>
      <c r="G12" s="5">
        <v>12.3</v>
      </c>
      <c r="H12" s="5">
        <v>12.8</v>
      </c>
      <c r="I12" s="5">
        <v>11.5</v>
      </c>
      <c r="K12" s="19">
        <f t="shared" si="0"/>
        <v>9.6499999999999986</v>
      </c>
    </row>
    <row r="13" spans="1:11" x14ac:dyDescent="0.25">
      <c r="A13" s="1" t="s">
        <v>20</v>
      </c>
      <c r="B13" s="5">
        <v>5.0999999999999996</v>
      </c>
      <c r="C13" s="5">
        <v>5.0999999999999996</v>
      </c>
      <c r="D13" s="5">
        <v>5.5</v>
      </c>
      <c r="E13" s="5">
        <v>5.5</v>
      </c>
      <c r="F13" s="5">
        <v>6.9</v>
      </c>
      <c r="G13" s="5">
        <v>8.6</v>
      </c>
      <c r="H13" s="5">
        <v>9.8000000000000007</v>
      </c>
      <c r="I13" s="5">
        <v>11.5</v>
      </c>
      <c r="K13" s="19">
        <f t="shared" si="0"/>
        <v>5.3</v>
      </c>
    </row>
    <row r="14" spans="1:11" x14ac:dyDescent="0.25">
      <c r="A14" s="1" t="s">
        <v>21</v>
      </c>
      <c r="B14" s="5">
        <v>2.7</v>
      </c>
      <c r="C14" s="5">
        <v>2.6</v>
      </c>
      <c r="D14" s="5">
        <v>2.8</v>
      </c>
      <c r="E14" s="5">
        <v>3.5</v>
      </c>
      <c r="F14" s="5">
        <v>4.5</v>
      </c>
      <c r="G14" s="5">
        <v>5</v>
      </c>
      <c r="H14" s="5">
        <v>5.4</v>
      </c>
      <c r="I14" s="5">
        <v>5.4</v>
      </c>
      <c r="K14" s="19">
        <f t="shared" si="0"/>
        <v>2.9000000000000004</v>
      </c>
    </row>
    <row r="15" spans="1:11" x14ac:dyDescent="0.25">
      <c r="A15" s="1" t="s">
        <v>22</v>
      </c>
      <c r="B15" s="5">
        <v>32.799999999999997</v>
      </c>
      <c r="C15" s="5">
        <v>32.299999999999997</v>
      </c>
      <c r="D15" s="5">
        <v>31.1</v>
      </c>
      <c r="E15" s="5">
        <v>29.6</v>
      </c>
      <c r="F15" s="5">
        <v>29.8</v>
      </c>
      <c r="G15" s="5">
        <v>34.299999999999997</v>
      </c>
      <c r="H15" s="5">
        <v>32.5</v>
      </c>
      <c r="I15" s="5">
        <v>33.1</v>
      </c>
      <c r="K15" s="19">
        <f t="shared" si="0"/>
        <v>31.449999999999996</v>
      </c>
    </row>
    <row r="16" spans="1:11" x14ac:dyDescent="0.25">
      <c r="A16" s="1" t="s">
        <v>23</v>
      </c>
      <c r="B16" s="5">
        <v>17.3</v>
      </c>
      <c r="C16" s="5">
        <v>17</v>
      </c>
      <c r="D16" s="5">
        <v>17</v>
      </c>
      <c r="E16" s="5">
        <v>16.7</v>
      </c>
      <c r="F16" s="5">
        <v>18</v>
      </c>
      <c r="G16" s="5">
        <v>20</v>
      </c>
      <c r="H16" s="5">
        <v>19.8</v>
      </c>
      <c r="I16" s="5">
        <v>20.3</v>
      </c>
      <c r="K16" s="19">
        <f t="shared" si="0"/>
        <v>17</v>
      </c>
    </row>
    <row r="17" spans="1:11" x14ac:dyDescent="0.25">
      <c r="A17" s="1" t="s">
        <v>24</v>
      </c>
      <c r="B17" s="5">
        <v>0.9</v>
      </c>
      <c r="C17" s="5">
        <v>1.4</v>
      </c>
      <c r="D17" s="5">
        <v>1.5</v>
      </c>
      <c r="E17" s="5">
        <v>1.7</v>
      </c>
      <c r="F17" s="5">
        <v>1.8</v>
      </c>
      <c r="G17" s="5">
        <v>1.9</v>
      </c>
      <c r="H17" s="5">
        <v>2.9</v>
      </c>
      <c r="I17" s="5">
        <v>2.9</v>
      </c>
      <c r="K17" s="19">
        <f t="shared" si="0"/>
        <v>1.375</v>
      </c>
    </row>
    <row r="18" spans="1:11" x14ac:dyDescent="0.25">
      <c r="A18" s="1" t="s">
        <v>25</v>
      </c>
      <c r="B18" s="5">
        <v>4.4000000000000004</v>
      </c>
      <c r="C18" s="5">
        <v>4.5</v>
      </c>
      <c r="D18" s="5">
        <v>5</v>
      </c>
      <c r="E18" s="5">
        <v>5.9</v>
      </c>
      <c r="F18" s="5">
        <v>6.5</v>
      </c>
      <c r="G18" s="5">
        <v>8</v>
      </c>
      <c r="H18" s="5">
        <v>8.6</v>
      </c>
      <c r="I18" s="5">
        <v>9.1</v>
      </c>
      <c r="K18" s="19">
        <f t="shared" si="0"/>
        <v>4.95</v>
      </c>
    </row>
    <row r="19" spans="1:11" x14ac:dyDescent="0.25">
      <c r="A19" s="1" t="s">
        <v>26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0.2</v>
      </c>
      <c r="I19" s="5">
        <v>0.4</v>
      </c>
      <c r="K19" s="19">
        <f t="shared" si="0"/>
        <v>0</v>
      </c>
    </row>
    <row r="20" spans="1:11" x14ac:dyDescent="0.25">
      <c r="A20" s="1" t="s">
        <v>27</v>
      </c>
      <c r="B20" s="5">
        <v>1.8</v>
      </c>
      <c r="C20" s="5">
        <v>2.1</v>
      </c>
      <c r="D20" s="5">
        <v>2.2999999999999998</v>
      </c>
      <c r="E20" s="5">
        <v>3</v>
      </c>
      <c r="F20" s="5">
        <v>3.2</v>
      </c>
      <c r="G20" s="5">
        <v>4</v>
      </c>
      <c r="H20" s="5">
        <v>3.7</v>
      </c>
      <c r="I20" s="5">
        <v>4.3</v>
      </c>
      <c r="K20" s="19">
        <f t="shared" si="0"/>
        <v>2.2999999999999998</v>
      </c>
    </row>
    <row r="21" spans="1:11" x14ac:dyDescent="0.25">
      <c r="A21" s="1" t="s">
        <v>28</v>
      </c>
      <c r="B21" s="5">
        <v>22.8</v>
      </c>
      <c r="C21" s="5">
        <v>23.8</v>
      </c>
      <c r="D21" s="5">
        <v>25.3</v>
      </c>
      <c r="E21" s="5">
        <v>27.2</v>
      </c>
      <c r="F21" s="5">
        <v>28.3</v>
      </c>
      <c r="G21" s="5">
        <v>30.2</v>
      </c>
      <c r="H21" s="5">
        <v>30.6</v>
      </c>
      <c r="I21" s="5">
        <v>30.9</v>
      </c>
      <c r="K21" s="19">
        <f t="shared" si="0"/>
        <v>24.775000000000002</v>
      </c>
    </row>
    <row r="22" spans="1:11" x14ac:dyDescent="0.25">
      <c r="A22" s="1" t="s">
        <v>29</v>
      </c>
      <c r="B22" s="5">
        <v>7</v>
      </c>
      <c r="C22" s="5">
        <v>7</v>
      </c>
      <c r="D22" s="5">
        <v>7</v>
      </c>
      <c r="E22" s="5">
        <v>7</v>
      </c>
      <c r="F22" s="5">
        <v>7.9</v>
      </c>
      <c r="G22" s="5">
        <v>8.8000000000000007</v>
      </c>
      <c r="H22" s="5">
        <v>9.3000000000000007</v>
      </c>
      <c r="I22" s="5">
        <v>10.4</v>
      </c>
      <c r="K22" s="19">
        <f t="shared" si="0"/>
        <v>7</v>
      </c>
    </row>
    <row r="23" spans="1:11" x14ac:dyDescent="0.25">
      <c r="A23" s="1" t="s">
        <v>30</v>
      </c>
      <c r="B23" s="5">
        <v>19.3</v>
      </c>
      <c r="C23" s="5">
        <v>19.8</v>
      </c>
      <c r="D23" s="5">
        <v>20.9</v>
      </c>
      <c r="E23" s="5">
        <v>22</v>
      </c>
      <c r="F23" s="5">
        <v>23</v>
      </c>
      <c r="G23" s="5">
        <v>24.6</v>
      </c>
      <c r="H23" s="5">
        <v>24.4</v>
      </c>
      <c r="I23" s="5">
        <v>24.9</v>
      </c>
      <c r="K23" s="19">
        <f t="shared" si="0"/>
        <v>20.5</v>
      </c>
    </row>
    <row r="24" spans="1:11" x14ac:dyDescent="0.25">
      <c r="A24" s="1" t="s">
        <v>31</v>
      </c>
      <c r="B24" s="5">
        <v>17</v>
      </c>
      <c r="C24" s="5">
        <v>17.600000000000001</v>
      </c>
      <c r="D24" s="5">
        <v>17.100000000000001</v>
      </c>
      <c r="E24" s="5">
        <v>18.399999999999999</v>
      </c>
      <c r="F24" s="5">
        <v>20.3</v>
      </c>
      <c r="G24" s="5">
        <v>22.3</v>
      </c>
      <c r="H24" s="5">
        <v>23.4</v>
      </c>
      <c r="I24" s="5">
        <v>21.4</v>
      </c>
      <c r="K24" s="19">
        <f t="shared" si="0"/>
        <v>17.524999999999999</v>
      </c>
    </row>
    <row r="25" spans="1:11" x14ac:dyDescent="0.25">
      <c r="A25" s="1" t="s">
        <v>32</v>
      </c>
      <c r="B25" s="5">
        <v>16.100000000000001</v>
      </c>
      <c r="C25" s="5">
        <v>16</v>
      </c>
      <c r="D25" s="5">
        <v>15.6</v>
      </c>
      <c r="E25" s="5">
        <v>15.6</v>
      </c>
      <c r="F25" s="5">
        <v>15</v>
      </c>
      <c r="G25" s="5">
        <v>19</v>
      </c>
      <c r="H25" s="5">
        <v>19.600000000000001</v>
      </c>
      <c r="I25" s="5">
        <v>18.8</v>
      </c>
      <c r="K25" s="19">
        <f t="shared" si="0"/>
        <v>15.825000000000001</v>
      </c>
    </row>
    <row r="26" spans="1:11" x14ac:dyDescent="0.25">
      <c r="A26" s="1" t="s">
        <v>33</v>
      </c>
      <c r="B26" s="5">
        <v>6.7</v>
      </c>
      <c r="C26" s="5">
        <v>6.6</v>
      </c>
      <c r="D26" s="5">
        <v>6.9</v>
      </c>
      <c r="E26" s="5">
        <v>8.1999999999999993</v>
      </c>
      <c r="F26" s="5">
        <v>8.1</v>
      </c>
      <c r="G26" s="5">
        <v>9.6999999999999993</v>
      </c>
      <c r="H26" s="5">
        <v>9.4</v>
      </c>
      <c r="I26" s="5">
        <v>9.6999999999999993</v>
      </c>
      <c r="K26" s="19">
        <f t="shared" si="0"/>
        <v>7.1000000000000005</v>
      </c>
    </row>
    <row r="27" spans="1:11" x14ac:dyDescent="0.25">
      <c r="A27" s="1" t="s">
        <v>34</v>
      </c>
      <c r="B27" s="5">
        <v>29</v>
      </c>
      <c r="C27" s="5">
        <v>28.6</v>
      </c>
      <c r="D27" s="5">
        <v>29.8</v>
      </c>
      <c r="E27" s="5">
        <v>29.4</v>
      </c>
      <c r="F27" s="5">
        <v>30.7</v>
      </c>
      <c r="G27" s="5">
        <v>30.4</v>
      </c>
      <c r="H27" s="5">
        <v>31.4</v>
      </c>
      <c r="I27" s="5">
        <v>31.8</v>
      </c>
      <c r="K27" s="19">
        <f t="shared" si="0"/>
        <v>29.200000000000003</v>
      </c>
    </row>
    <row r="28" spans="1:11" x14ac:dyDescent="0.25">
      <c r="A28" s="1" t="s">
        <v>35</v>
      </c>
      <c r="B28" s="5">
        <v>38.700000000000003</v>
      </c>
      <c r="C28" s="5">
        <v>40.4</v>
      </c>
      <c r="D28" s="5">
        <v>42.4</v>
      </c>
      <c r="E28" s="5">
        <v>43.9</v>
      </c>
      <c r="F28" s="5">
        <v>45</v>
      </c>
      <c r="G28" s="5">
        <v>47.7</v>
      </c>
      <c r="H28" s="5">
        <v>47.9</v>
      </c>
      <c r="I28" s="5">
        <v>46.8</v>
      </c>
      <c r="K28" s="19">
        <f t="shared" si="0"/>
        <v>41.35</v>
      </c>
    </row>
    <row r="29" spans="1:11" x14ac:dyDescent="0.25">
      <c r="A29" s="1" t="s">
        <v>36</v>
      </c>
      <c r="B29" s="5">
        <v>1.2</v>
      </c>
      <c r="C29" s="5">
        <v>1.4</v>
      </c>
      <c r="D29" s="5">
        <v>1.6</v>
      </c>
      <c r="E29" s="5">
        <v>1.8</v>
      </c>
      <c r="F29" s="5">
        <v>2.4</v>
      </c>
      <c r="G29" s="5">
        <v>3</v>
      </c>
      <c r="H29" s="5">
        <v>3.3</v>
      </c>
      <c r="I29" s="5">
        <v>3.8</v>
      </c>
      <c r="K29" s="19">
        <f t="shared" si="0"/>
        <v>1.4999999999999998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80" zoomScaleNormal="80" workbookViewId="0">
      <selection activeCell="V14" sqref="V14"/>
    </sheetView>
  </sheetViews>
  <sheetFormatPr defaultRowHeight="15" x14ac:dyDescent="0.25"/>
  <sheetData>
    <row r="1" spans="1:19" x14ac:dyDescent="0.25">
      <c r="A1" s="3" t="s">
        <v>51</v>
      </c>
      <c r="L1" t="s">
        <v>49</v>
      </c>
    </row>
    <row r="2" spans="1:19" x14ac:dyDescent="0.25">
      <c r="A2" s="7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7"/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</row>
    <row r="3" spans="1:19" x14ac:dyDescent="0.25">
      <c r="A3" s="7" t="s">
        <v>10</v>
      </c>
      <c r="B3" s="11">
        <v>52.2</v>
      </c>
      <c r="C3" s="11">
        <v>51.5</v>
      </c>
      <c r="D3" s="11">
        <v>51.2</v>
      </c>
      <c r="E3" s="11">
        <v>49.8</v>
      </c>
      <c r="F3" s="11">
        <v>51.5</v>
      </c>
      <c r="G3" s="11">
        <v>50.9</v>
      </c>
      <c r="H3" s="11">
        <v>53.9</v>
      </c>
      <c r="I3" s="11">
        <v>52</v>
      </c>
      <c r="K3" s="7" t="s">
        <v>10</v>
      </c>
      <c r="L3" s="9">
        <v>273658</v>
      </c>
      <c r="M3" s="9">
        <v>282380.7</v>
      </c>
      <c r="N3" s="9">
        <v>293997.90000000002</v>
      </c>
      <c r="O3" s="9">
        <v>307494.7</v>
      </c>
      <c r="P3" s="9">
        <v>310019.09999999998</v>
      </c>
      <c r="Q3" s="9">
        <v>298814.09999999998</v>
      </c>
      <c r="R3" s="9">
        <v>317163.40000000002</v>
      </c>
      <c r="S3" s="9">
        <v>327514.09999999998</v>
      </c>
    </row>
    <row r="4" spans="1:19" x14ac:dyDescent="0.25">
      <c r="A4" s="7" t="s">
        <v>11</v>
      </c>
      <c r="B4" s="11">
        <v>18.3</v>
      </c>
      <c r="C4" s="11">
        <v>19.2</v>
      </c>
      <c r="D4" s="11">
        <v>19.8</v>
      </c>
      <c r="E4" s="11">
        <v>19.5</v>
      </c>
      <c r="F4" s="11">
        <v>19.100000000000001</v>
      </c>
      <c r="G4" s="11">
        <v>17</v>
      </c>
      <c r="H4" s="11">
        <v>17.5</v>
      </c>
      <c r="I4" s="11">
        <v>18.8</v>
      </c>
      <c r="K4" s="7" t="s">
        <v>11</v>
      </c>
      <c r="L4" s="9">
        <v>58132.3</v>
      </c>
      <c r="M4" s="9">
        <v>63561.7</v>
      </c>
      <c r="N4" s="9">
        <v>69433.100000000006</v>
      </c>
      <c r="O4" s="9">
        <v>76782.899999999994</v>
      </c>
      <c r="P4" s="9">
        <v>82937.600000000006</v>
      </c>
      <c r="Q4" s="9">
        <v>78188.2</v>
      </c>
      <c r="R4" s="9">
        <v>80618.2</v>
      </c>
      <c r="S4" s="9">
        <v>85237.9</v>
      </c>
    </row>
    <row r="5" spans="1:19" x14ac:dyDescent="0.25">
      <c r="A5" s="7" t="s">
        <v>12</v>
      </c>
      <c r="B5" s="11">
        <v>42.7</v>
      </c>
      <c r="C5" s="11">
        <v>42.3</v>
      </c>
      <c r="D5" s="11">
        <v>43.3</v>
      </c>
      <c r="E5" s="11">
        <v>43.6</v>
      </c>
      <c r="F5" s="11">
        <v>42.3</v>
      </c>
      <c r="G5" s="11">
        <v>39.799999999999997</v>
      </c>
      <c r="H5" s="11">
        <v>42</v>
      </c>
      <c r="I5" s="11">
        <v>40.700000000000003</v>
      </c>
      <c r="K5" s="7" t="s">
        <v>12</v>
      </c>
      <c r="L5" s="9">
        <v>172639.4</v>
      </c>
      <c r="M5" s="9">
        <v>182219.1</v>
      </c>
      <c r="N5" s="9">
        <v>194468.6</v>
      </c>
      <c r="O5" s="9">
        <v>213286.3</v>
      </c>
      <c r="P5" s="9">
        <v>210963.20000000001</v>
      </c>
      <c r="Q5" s="9">
        <v>203591.9</v>
      </c>
      <c r="R5" s="9">
        <v>204996.6</v>
      </c>
      <c r="S5" s="9">
        <v>211447.9</v>
      </c>
    </row>
    <row r="6" spans="1:19" x14ac:dyDescent="0.25">
      <c r="A6" s="7" t="s">
        <v>13</v>
      </c>
      <c r="B6" s="11">
        <v>19.899999999999999</v>
      </c>
      <c r="C6" s="11">
        <v>19.5</v>
      </c>
      <c r="D6" s="11">
        <v>20.9</v>
      </c>
      <c r="E6" s="11">
        <v>20.399999999999999</v>
      </c>
      <c r="F6" s="11">
        <v>19.899999999999999</v>
      </c>
      <c r="G6" s="11">
        <v>19</v>
      </c>
      <c r="H6" s="11">
        <v>20</v>
      </c>
      <c r="I6" s="11">
        <v>18.7</v>
      </c>
      <c r="K6" s="7" t="s">
        <v>13</v>
      </c>
      <c r="L6" s="9">
        <v>146943.6</v>
      </c>
      <c r="M6" s="9">
        <v>150598.1</v>
      </c>
      <c r="N6" s="9">
        <v>159556.70000000001</v>
      </c>
      <c r="O6" s="9">
        <v>167171</v>
      </c>
      <c r="P6" s="9">
        <v>171067.6</v>
      </c>
      <c r="Q6" s="9">
        <v>159997.5</v>
      </c>
      <c r="R6" s="9">
        <v>173430.39999999999</v>
      </c>
      <c r="S6" s="9">
        <v>175264.4</v>
      </c>
    </row>
    <row r="7" spans="1:19" x14ac:dyDescent="0.25">
      <c r="A7" s="7" t="s">
        <v>14</v>
      </c>
      <c r="B7" s="11">
        <v>318.89999999999998</v>
      </c>
      <c r="C7" s="11">
        <v>314.7</v>
      </c>
      <c r="D7" s="11">
        <v>317.7</v>
      </c>
      <c r="E7" s="11">
        <v>308.89999999999998</v>
      </c>
      <c r="F7" s="11">
        <v>313.39999999999998</v>
      </c>
      <c r="G7" s="11">
        <v>298.8</v>
      </c>
      <c r="H7" s="11">
        <v>306.39999999999998</v>
      </c>
      <c r="I7" s="11">
        <v>286.39999999999998</v>
      </c>
      <c r="K7" s="7" t="s">
        <v>14</v>
      </c>
      <c r="L7" s="9">
        <v>2062716.7</v>
      </c>
      <c r="M7" s="9">
        <v>2148203.2000000002</v>
      </c>
      <c r="N7" s="9">
        <v>2249737.5</v>
      </c>
      <c r="O7" s="9">
        <v>2374178.7999999998</v>
      </c>
      <c r="P7" s="9">
        <v>2382869.7000000002</v>
      </c>
      <c r="Q7" s="9">
        <v>2208825.2999999998</v>
      </c>
      <c r="R7" s="9">
        <v>2370411.2000000002</v>
      </c>
      <c r="S7" s="9">
        <v>2497296.9</v>
      </c>
    </row>
    <row r="8" spans="1:19" x14ac:dyDescent="0.25">
      <c r="A8" s="7" t="s">
        <v>15</v>
      </c>
      <c r="B8" s="11">
        <v>5.5</v>
      </c>
      <c r="C8" s="11">
        <v>5.4</v>
      </c>
      <c r="D8" s="11">
        <v>5.3</v>
      </c>
      <c r="E8" s="11">
        <v>5.9</v>
      </c>
      <c r="F8" s="11">
        <v>5.7</v>
      </c>
      <c r="G8" s="11">
        <v>5.2</v>
      </c>
      <c r="H8" s="11">
        <v>6.1</v>
      </c>
      <c r="I8" s="11">
        <v>6.1</v>
      </c>
      <c r="K8" s="7" t="s">
        <v>15</v>
      </c>
      <c r="L8" s="9">
        <v>16788.900000000001</v>
      </c>
      <c r="M8" s="9">
        <v>18648.3</v>
      </c>
      <c r="N8" s="9">
        <v>20959.599999999999</v>
      </c>
      <c r="O8" s="9">
        <v>23515.200000000001</v>
      </c>
      <c r="P8" s="9">
        <v>23127.9</v>
      </c>
      <c r="Q8" s="9">
        <v>20052.900000000001</v>
      </c>
      <c r="R8" s="9">
        <v>20810.2</v>
      </c>
      <c r="S8" s="9">
        <v>23031.1</v>
      </c>
    </row>
    <row r="9" spans="1:19" x14ac:dyDescent="0.25">
      <c r="A9" s="7" t="s">
        <v>16</v>
      </c>
      <c r="B9" s="11">
        <v>14.8</v>
      </c>
      <c r="C9" s="11">
        <v>14.8</v>
      </c>
      <c r="D9" s="11">
        <v>15</v>
      </c>
      <c r="E9" s="11">
        <v>15.8</v>
      </c>
      <c r="F9" s="11">
        <v>15.5</v>
      </c>
      <c r="G9" s="11">
        <v>14.6</v>
      </c>
      <c r="H9" s="11">
        <v>14.7</v>
      </c>
      <c r="I9" s="11">
        <v>13.6</v>
      </c>
      <c r="K9" s="7" t="s">
        <v>16</v>
      </c>
      <c r="L9" s="9">
        <v>125605.5</v>
      </c>
      <c r="M9" s="9">
        <v>134992.5</v>
      </c>
      <c r="N9" s="9">
        <v>146906.70000000001</v>
      </c>
      <c r="O9" s="9">
        <v>160686.20000000001</v>
      </c>
      <c r="P9" s="9">
        <v>148099.9</v>
      </c>
      <c r="Q9" s="9">
        <v>136951.6</v>
      </c>
      <c r="R9" s="9">
        <v>142796.1</v>
      </c>
      <c r="S9" s="9">
        <v>149416.70000000001</v>
      </c>
    </row>
    <row r="10" spans="1:19" x14ac:dyDescent="0.25">
      <c r="A10" s="7" t="s">
        <v>17</v>
      </c>
      <c r="B10" s="11">
        <v>29.9</v>
      </c>
      <c r="C10" s="11">
        <v>30.6</v>
      </c>
      <c r="D10" s="11">
        <v>30.7</v>
      </c>
      <c r="E10" s="11">
        <v>30.8</v>
      </c>
      <c r="F10" s="11">
        <v>30.9</v>
      </c>
      <c r="G10" s="11">
        <v>29.8</v>
      </c>
      <c r="H10" s="11">
        <v>27.7</v>
      </c>
      <c r="I10" s="11">
        <v>27</v>
      </c>
      <c r="K10" s="7" t="s">
        <v>17</v>
      </c>
      <c r="L10" s="9">
        <v>224348.6</v>
      </c>
      <c r="M10" s="9">
        <v>226342.39999999999</v>
      </c>
      <c r="N10" s="9">
        <v>242944.6</v>
      </c>
      <c r="O10" s="9">
        <v>252166.2</v>
      </c>
      <c r="P10" s="9">
        <v>260078.9</v>
      </c>
      <c r="Q10" s="9">
        <v>249406.4</v>
      </c>
      <c r="R10" s="9">
        <v>239848.2</v>
      </c>
      <c r="S10" s="9">
        <v>224598.8</v>
      </c>
    </row>
    <row r="11" spans="1:19" x14ac:dyDescent="0.25">
      <c r="A11" s="7" t="s">
        <v>18</v>
      </c>
      <c r="B11" s="11">
        <v>132.6</v>
      </c>
      <c r="C11" s="11">
        <v>136</v>
      </c>
      <c r="D11" s="11">
        <v>136.6</v>
      </c>
      <c r="E11" s="11">
        <v>138.4</v>
      </c>
      <c r="F11" s="11">
        <v>134.19999999999999</v>
      </c>
      <c r="G11" s="11">
        <v>123.3</v>
      </c>
      <c r="H11" s="11">
        <v>122.9</v>
      </c>
      <c r="I11" s="11">
        <v>121.8</v>
      </c>
      <c r="K11" s="7" t="s">
        <v>18</v>
      </c>
      <c r="L11" s="9">
        <v>933346.2</v>
      </c>
      <c r="M11" s="9">
        <v>995205.1</v>
      </c>
      <c r="N11" s="9">
        <v>1090823.5</v>
      </c>
      <c r="O11" s="9">
        <v>1173982.6000000001</v>
      </c>
      <c r="P11" s="9">
        <v>1180970.1000000001</v>
      </c>
      <c r="Q11" s="9">
        <v>1110907.8</v>
      </c>
      <c r="R11" s="9">
        <v>1116948.3</v>
      </c>
      <c r="S11" s="9">
        <v>1120566.8</v>
      </c>
    </row>
    <row r="12" spans="1:19" x14ac:dyDescent="0.25">
      <c r="A12" s="7" t="s">
        <v>19</v>
      </c>
      <c r="B12" s="11">
        <v>259.3</v>
      </c>
      <c r="C12" s="11">
        <v>260.3</v>
      </c>
      <c r="D12" s="11">
        <v>256.8</v>
      </c>
      <c r="E12" s="11">
        <v>253.2</v>
      </c>
      <c r="F12" s="11">
        <v>256.39999999999998</v>
      </c>
      <c r="G12" s="11">
        <v>246.3</v>
      </c>
      <c r="H12" s="11">
        <v>254</v>
      </c>
      <c r="I12" s="11">
        <v>245.4</v>
      </c>
      <c r="K12" s="7" t="s">
        <v>19</v>
      </c>
      <c r="L12" s="9">
        <v>1483486.6</v>
      </c>
      <c r="M12" s="9">
        <v>1557739.8</v>
      </c>
      <c r="N12" s="9">
        <v>1621823.1</v>
      </c>
      <c r="O12" s="9">
        <v>1715781.2</v>
      </c>
      <c r="P12" s="9">
        <v>1713141.9</v>
      </c>
      <c r="Q12" s="9">
        <v>1648969.8</v>
      </c>
      <c r="R12" s="9">
        <v>1716828.4</v>
      </c>
      <c r="S12" s="9">
        <v>1777030.2</v>
      </c>
    </row>
    <row r="13" spans="1:19" x14ac:dyDescent="0.25">
      <c r="A13" s="7" t="s">
        <v>20</v>
      </c>
      <c r="B13" s="11">
        <v>178.3</v>
      </c>
      <c r="C13" s="11">
        <v>179.9</v>
      </c>
      <c r="D13" s="11">
        <v>177.9</v>
      </c>
      <c r="E13" s="11">
        <v>176.2</v>
      </c>
      <c r="F13" s="11">
        <v>172.7</v>
      </c>
      <c r="G13" s="11">
        <v>161.5</v>
      </c>
      <c r="H13" s="11">
        <v>166</v>
      </c>
      <c r="I13" s="11">
        <v>161.9</v>
      </c>
      <c r="K13" s="7" t="s">
        <v>20</v>
      </c>
      <c r="L13" s="9">
        <v>1348872.1</v>
      </c>
      <c r="M13" s="9">
        <v>1387538.1</v>
      </c>
      <c r="N13" s="9">
        <v>1458650.9</v>
      </c>
      <c r="O13" s="9">
        <v>1544837.2</v>
      </c>
      <c r="P13" s="9">
        <v>1561078.6</v>
      </c>
      <c r="Q13" s="9">
        <v>1467978.2</v>
      </c>
      <c r="R13" s="9">
        <v>1494698.4</v>
      </c>
      <c r="S13" s="9">
        <v>1525698.6</v>
      </c>
    </row>
    <row r="14" spans="1:19" x14ac:dyDescent="0.25">
      <c r="A14" s="7" t="s">
        <v>21</v>
      </c>
      <c r="B14" s="11">
        <v>2.4</v>
      </c>
      <c r="C14" s="11">
        <v>2.4</v>
      </c>
      <c r="D14" s="11">
        <v>2.5</v>
      </c>
      <c r="E14" s="11">
        <v>2.7</v>
      </c>
      <c r="F14" s="11">
        <v>2.8</v>
      </c>
      <c r="G14" s="11">
        <v>2.7</v>
      </c>
      <c r="H14" s="11">
        <v>2.6</v>
      </c>
      <c r="I14" s="11">
        <v>2.6</v>
      </c>
      <c r="K14" s="7" t="s">
        <v>21</v>
      </c>
      <c r="L14" s="9">
        <v>14310.6</v>
      </c>
      <c r="M14" s="9">
        <v>15415.4</v>
      </c>
      <c r="N14" s="9">
        <v>16554.2</v>
      </c>
      <c r="O14" s="9">
        <v>18078.8</v>
      </c>
      <c r="P14" s="9">
        <v>19578.7</v>
      </c>
      <c r="Q14" s="9">
        <v>18974.2</v>
      </c>
      <c r="R14" s="9">
        <v>19608.5</v>
      </c>
      <c r="S14" s="9">
        <v>20088</v>
      </c>
    </row>
    <row r="15" spans="1:19" x14ac:dyDescent="0.25">
      <c r="A15" s="7" t="s">
        <v>22</v>
      </c>
      <c r="B15" s="11">
        <v>4.3</v>
      </c>
      <c r="C15" s="11">
        <v>4.4000000000000004</v>
      </c>
      <c r="D15" s="11">
        <v>4.5</v>
      </c>
      <c r="E15" s="11">
        <v>4.5999999999999996</v>
      </c>
      <c r="F15" s="11">
        <v>4.5</v>
      </c>
      <c r="G15" s="11">
        <v>4.3</v>
      </c>
      <c r="H15" s="11">
        <v>4.5</v>
      </c>
      <c r="I15" s="11">
        <v>4.0999999999999996</v>
      </c>
      <c r="K15" s="7" t="s">
        <v>22</v>
      </c>
      <c r="L15" s="9">
        <v>22808.5</v>
      </c>
      <c r="M15" s="9">
        <v>24952.2</v>
      </c>
      <c r="N15" s="9">
        <v>27812.7</v>
      </c>
      <c r="O15" s="9">
        <v>31567.3</v>
      </c>
      <c r="P15" s="9">
        <v>31845.200000000001</v>
      </c>
      <c r="Q15" s="9">
        <v>27161.5</v>
      </c>
      <c r="R15" s="9">
        <v>27599.4</v>
      </c>
      <c r="S15" s="9">
        <v>30221.8</v>
      </c>
    </row>
    <row r="16" spans="1:19" x14ac:dyDescent="0.25">
      <c r="A16" s="7" t="s">
        <v>23</v>
      </c>
      <c r="B16" s="11">
        <v>8.6</v>
      </c>
      <c r="C16" s="11">
        <v>8</v>
      </c>
      <c r="D16" s="11">
        <v>7.8</v>
      </c>
      <c r="E16" s="11">
        <v>8</v>
      </c>
      <c r="F16" s="11">
        <v>8.1999999999999993</v>
      </c>
      <c r="G16" s="11">
        <v>7.8</v>
      </c>
      <c r="H16" s="11">
        <v>6.2</v>
      </c>
      <c r="I16" s="11">
        <v>5.8</v>
      </c>
      <c r="K16" s="7" t="s">
        <v>23</v>
      </c>
      <c r="L16" s="9">
        <v>37704.199999999997</v>
      </c>
      <c r="M16" s="9">
        <v>40773.5</v>
      </c>
      <c r="N16" s="9">
        <v>44588.3</v>
      </c>
      <c r="O16" s="9">
        <v>50058.9</v>
      </c>
      <c r="P16" s="9">
        <v>51552.6</v>
      </c>
      <c r="Q16" s="9">
        <v>43080.3</v>
      </c>
      <c r="R16" s="9">
        <v>46382.1</v>
      </c>
      <c r="S16" s="9">
        <v>50447.8</v>
      </c>
    </row>
    <row r="17" spans="1:19" x14ac:dyDescent="0.25">
      <c r="A17" s="7" t="s">
        <v>24</v>
      </c>
      <c r="B17" s="11">
        <v>4.7</v>
      </c>
      <c r="C17" s="11">
        <v>4.8</v>
      </c>
      <c r="D17" s="11">
        <v>4.7</v>
      </c>
      <c r="E17" s="11">
        <v>4.5999999999999996</v>
      </c>
      <c r="F17" s="11">
        <v>4.5999999999999996</v>
      </c>
      <c r="G17" s="11">
        <v>4.4000000000000004</v>
      </c>
      <c r="H17" s="11">
        <v>4.5999999999999996</v>
      </c>
      <c r="I17" s="11">
        <v>4.5999999999999996</v>
      </c>
      <c r="K17" s="7" t="s">
        <v>24</v>
      </c>
      <c r="L17" s="9">
        <v>25052.5</v>
      </c>
      <c r="M17" s="9">
        <v>26593.5</v>
      </c>
      <c r="N17" s="9">
        <v>30198.7</v>
      </c>
      <c r="O17" s="9">
        <v>32934.699999999997</v>
      </c>
      <c r="P17" s="9">
        <v>32241</v>
      </c>
      <c r="Q17" s="9">
        <v>29527.200000000001</v>
      </c>
      <c r="R17" s="9">
        <v>32598.400000000001</v>
      </c>
      <c r="S17" s="9">
        <v>34630.400000000001</v>
      </c>
    </row>
    <row r="18" spans="1:19" x14ac:dyDescent="0.25">
      <c r="A18" s="7" t="s">
        <v>25</v>
      </c>
      <c r="B18" s="11">
        <v>24.7</v>
      </c>
      <c r="C18" s="11">
        <v>25.5</v>
      </c>
      <c r="D18" s="11">
        <v>25.3</v>
      </c>
      <c r="E18" s="11">
        <v>24.7</v>
      </c>
      <c r="F18" s="11">
        <v>24.8</v>
      </c>
      <c r="G18" s="11">
        <v>23.5</v>
      </c>
      <c r="H18" s="11">
        <v>24</v>
      </c>
      <c r="I18" s="11">
        <v>23.3</v>
      </c>
      <c r="K18" s="7" t="s">
        <v>25</v>
      </c>
      <c r="L18" s="9">
        <v>137805.4</v>
      </c>
      <c r="M18" s="9">
        <v>143344.5</v>
      </c>
      <c r="N18" s="9">
        <v>150026.20000000001</v>
      </c>
      <c r="O18" s="9">
        <v>154517.20000000001</v>
      </c>
      <c r="P18" s="9">
        <v>160335</v>
      </c>
      <c r="Q18" s="9">
        <v>153650.70000000001</v>
      </c>
      <c r="R18" s="9">
        <v>158297.20000000001</v>
      </c>
      <c r="S18" s="9">
        <v>162965</v>
      </c>
    </row>
    <row r="19" spans="1:19" x14ac:dyDescent="0.25">
      <c r="A19" s="7" t="s">
        <v>26</v>
      </c>
      <c r="B19" s="11">
        <v>0.9</v>
      </c>
      <c r="C19" s="11">
        <v>0.9</v>
      </c>
      <c r="D19" s="11">
        <v>0.9</v>
      </c>
      <c r="E19" s="11">
        <v>1</v>
      </c>
      <c r="F19" s="11">
        <v>0.9</v>
      </c>
      <c r="G19" s="11">
        <v>0.8</v>
      </c>
      <c r="H19" s="11">
        <v>0.9</v>
      </c>
      <c r="I19" s="11">
        <v>1.1000000000000001</v>
      </c>
      <c r="K19" s="7" t="s">
        <v>26</v>
      </c>
      <c r="L19" s="9">
        <v>6925.2</v>
      </c>
      <c r="M19" s="9">
        <v>7284</v>
      </c>
      <c r="N19" s="9">
        <v>7544.1</v>
      </c>
      <c r="O19" s="9">
        <v>7973.1</v>
      </c>
      <c r="P19" s="9">
        <v>8322</v>
      </c>
      <c r="Q19" s="9">
        <v>8195.5</v>
      </c>
      <c r="R19" s="9">
        <v>8841.5</v>
      </c>
      <c r="S19" s="9">
        <v>9107.6</v>
      </c>
    </row>
    <row r="20" spans="1:19" x14ac:dyDescent="0.25">
      <c r="A20" s="7" t="s">
        <v>27</v>
      </c>
      <c r="B20" s="11">
        <v>70.8</v>
      </c>
      <c r="C20" s="11">
        <v>69.5</v>
      </c>
      <c r="D20" s="11">
        <v>68.7</v>
      </c>
      <c r="E20" s="11">
        <v>69.2</v>
      </c>
      <c r="F20" s="11">
        <v>69.8</v>
      </c>
      <c r="G20" s="11">
        <v>67</v>
      </c>
      <c r="H20" s="11">
        <v>71.599999999999994</v>
      </c>
      <c r="I20" s="11">
        <v>67.400000000000006</v>
      </c>
      <c r="K20" s="7" t="s">
        <v>27</v>
      </c>
      <c r="L20" s="9">
        <v>455090.8</v>
      </c>
      <c r="M20" s="9">
        <v>479617.9</v>
      </c>
      <c r="N20" s="9">
        <v>506678.9</v>
      </c>
      <c r="O20" s="9">
        <v>541503</v>
      </c>
      <c r="P20" s="9">
        <v>551773.69999999995</v>
      </c>
      <c r="Q20" s="9">
        <v>512874.8</v>
      </c>
      <c r="R20" s="9">
        <v>531550.30000000005</v>
      </c>
      <c r="S20" s="9">
        <v>546231.80000000005</v>
      </c>
    </row>
    <row r="21" spans="1:19" x14ac:dyDescent="0.25">
      <c r="A21" s="7" t="s">
        <v>28</v>
      </c>
      <c r="B21" s="11">
        <v>31.5</v>
      </c>
      <c r="C21" s="11">
        <v>32.700000000000003</v>
      </c>
      <c r="D21" s="11">
        <v>32.5</v>
      </c>
      <c r="E21" s="11">
        <v>32.299999999999997</v>
      </c>
      <c r="F21" s="11">
        <v>32.5</v>
      </c>
      <c r="G21" s="11">
        <v>30.9</v>
      </c>
      <c r="H21" s="11">
        <v>33.200000000000003</v>
      </c>
      <c r="I21" s="11">
        <v>32.4</v>
      </c>
      <c r="K21" s="7" t="s">
        <v>28</v>
      </c>
      <c r="L21" s="9">
        <v>226078.4</v>
      </c>
      <c r="M21" s="9">
        <v>231623.9</v>
      </c>
      <c r="N21" s="9">
        <v>246253.9</v>
      </c>
      <c r="O21" s="9">
        <v>256512.8</v>
      </c>
      <c r="P21" s="9">
        <v>259303.2</v>
      </c>
      <c r="Q21" s="9">
        <v>246324.3</v>
      </c>
      <c r="R21" s="9">
        <v>259950.1</v>
      </c>
      <c r="S21" s="9">
        <v>271718.09999999998</v>
      </c>
    </row>
    <row r="22" spans="1:19" x14ac:dyDescent="0.25">
      <c r="A22" s="7" t="s">
        <v>29</v>
      </c>
      <c r="B22" s="11">
        <v>87.5</v>
      </c>
      <c r="C22" s="11">
        <v>88.5</v>
      </c>
      <c r="D22" s="11">
        <v>92.8</v>
      </c>
      <c r="E22" s="11">
        <v>92.3</v>
      </c>
      <c r="F22" s="11">
        <v>94</v>
      </c>
      <c r="G22" s="11">
        <v>90.7</v>
      </c>
      <c r="H22" s="11">
        <v>96.9</v>
      </c>
      <c r="I22" s="11">
        <v>97.3</v>
      </c>
      <c r="K22" s="7" t="s">
        <v>29</v>
      </c>
      <c r="L22" s="9">
        <v>417547.6</v>
      </c>
      <c r="M22" s="9">
        <v>439590.3</v>
      </c>
      <c r="N22" s="9">
        <v>467190.1</v>
      </c>
      <c r="O22" s="9">
        <v>517458.6</v>
      </c>
      <c r="P22" s="9">
        <v>536180.1</v>
      </c>
      <c r="Q22" s="9">
        <v>541964.30000000005</v>
      </c>
      <c r="R22" s="9">
        <v>588356.1</v>
      </c>
      <c r="S22" s="9">
        <v>624911.4</v>
      </c>
    </row>
    <row r="23" spans="1:19" x14ac:dyDescent="0.25">
      <c r="A23" s="7" t="s">
        <v>30</v>
      </c>
      <c r="B23" s="11">
        <v>24.2</v>
      </c>
      <c r="C23" s="11">
        <v>24.9</v>
      </c>
      <c r="D23" s="11">
        <v>23.7</v>
      </c>
      <c r="E23" s="11">
        <v>24</v>
      </c>
      <c r="F23" s="11">
        <v>23.3</v>
      </c>
      <c r="G23" s="11">
        <v>23.4</v>
      </c>
      <c r="H23" s="11">
        <v>22.6</v>
      </c>
      <c r="I23" s="11">
        <v>22.2</v>
      </c>
      <c r="K23" s="7" t="s">
        <v>30</v>
      </c>
      <c r="L23" s="9">
        <v>175615.7</v>
      </c>
      <c r="M23" s="9">
        <v>188725</v>
      </c>
      <c r="N23" s="9">
        <v>197899.2</v>
      </c>
      <c r="O23" s="9">
        <v>208374.39999999999</v>
      </c>
      <c r="P23" s="9">
        <v>207112.7</v>
      </c>
      <c r="Q23" s="9">
        <v>200348.79999999999</v>
      </c>
      <c r="R23" s="9">
        <v>209313.3</v>
      </c>
      <c r="S23" s="9">
        <v>207705.2</v>
      </c>
    </row>
    <row r="24" spans="1:19" x14ac:dyDescent="0.25">
      <c r="A24" s="7" t="s">
        <v>31</v>
      </c>
      <c r="B24" s="11">
        <v>37.5</v>
      </c>
      <c r="C24" s="11">
        <v>36.799999999999997</v>
      </c>
      <c r="D24" s="11">
        <v>38.299999999999997</v>
      </c>
      <c r="E24" s="11">
        <v>37.700000000000003</v>
      </c>
      <c r="F24" s="11">
        <v>37.5</v>
      </c>
      <c r="G24" s="11">
        <v>33.1</v>
      </c>
      <c r="H24" s="11">
        <v>33.299999999999997</v>
      </c>
      <c r="I24" s="11">
        <v>33.9</v>
      </c>
      <c r="K24" s="7" t="s">
        <v>31</v>
      </c>
      <c r="L24" s="9">
        <v>160109.79999999999</v>
      </c>
      <c r="M24" s="9">
        <v>169995.3</v>
      </c>
      <c r="N24" s="9">
        <v>195740.79999999999</v>
      </c>
      <c r="O24" s="9">
        <v>223358.2</v>
      </c>
      <c r="P24" s="9">
        <v>252001.3</v>
      </c>
      <c r="Q24" s="9">
        <v>238103.8</v>
      </c>
      <c r="R24" s="9">
        <v>244549.7</v>
      </c>
      <c r="S24" s="9">
        <v>252801.1</v>
      </c>
    </row>
    <row r="25" spans="1:19" x14ac:dyDescent="0.25">
      <c r="A25" s="7" t="s">
        <v>32</v>
      </c>
      <c r="B25" s="11">
        <v>6.8</v>
      </c>
      <c r="C25" s="11">
        <v>7</v>
      </c>
      <c r="D25" s="11">
        <v>7</v>
      </c>
      <c r="E25" s="11">
        <v>7</v>
      </c>
      <c r="F25" s="11">
        <v>7.5</v>
      </c>
      <c r="G25" s="11">
        <v>6.9</v>
      </c>
      <c r="H25" s="11">
        <v>7</v>
      </c>
      <c r="I25" s="11">
        <v>7.1</v>
      </c>
      <c r="K25" s="7" t="s">
        <v>32</v>
      </c>
      <c r="L25" s="9">
        <v>37459.4</v>
      </c>
      <c r="M25" s="9">
        <v>39315.800000000003</v>
      </c>
      <c r="N25" s="9">
        <v>41589.4</v>
      </c>
      <c r="O25" s="9">
        <v>44639.4</v>
      </c>
      <c r="P25" s="9">
        <v>45902.8</v>
      </c>
      <c r="Q25" s="9">
        <v>41376.1</v>
      </c>
      <c r="R25" s="9">
        <v>41909.199999999997</v>
      </c>
      <c r="S25" s="9">
        <v>43123.3</v>
      </c>
    </row>
    <row r="26" spans="1:19" x14ac:dyDescent="0.25">
      <c r="A26" s="7" t="s">
        <v>33</v>
      </c>
      <c r="B26" s="11">
        <v>17</v>
      </c>
      <c r="C26" s="11">
        <v>17.600000000000001</v>
      </c>
      <c r="D26" s="11">
        <v>17.399999999999999</v>
      </c>
      <c r="E26" s="11">
        <v>16.3</v>
      </c>
      <c r="F26" s="11">
        <v>16.899999999999999</v>
      </c>
      <c r="G26" s="11">
        <v>15.4</v>
      </c>
      <c r="H26" s="11">
        <v>16.600000000000001</v>
      </c>
      <c r="I26" s="11">
        <v>16</v>
      </c>
      <c r="K26" s="7" t="s">
        <v>33</v>
      </c>
      <c r="L26" s="9">
        <v>66431.899999999994</v>
      </c>
      <c r="M26" s="9">
        <v>72946.399999999994</v>
      </c>
      <c r="N26" s="9">
        <v>80676.7</v>
      </c>
      <c r="O26" s="9">
        <v>91439.8</v>
      </c>
      <c r="P26" s="9">
        <v>98109.4</v>
      </c>
      <c r="Q26" s="9">
        <v>92481</v>
      </c>
      <c r="R26" s="9">
        <v>97042.8</v>
      </c>
      <c r="S26" s="9">
        <v>99857.2</v>
      </c>
    </row>
    <row r="27" spans="1:19" x14ac:dyDescent="0.25">
      <c r="A27" s="7" t="s">
        <v>34</v>
      </c>
      <c r="B27" s="11">
        <v>36.700000000000003</v>
      </c>
      <c r="C27" s="11">
        <v>33.700000000000003</v>
      </c>
      <c r="D27" s="11">
        <v>36.9</v>
      </c>
      <c r="E27" s="11">
        <v>36.200000000000003</v>
      </c>
      <c r="F27" s="11">
        <v>34.700000000000003</v>
      </c>
      <c r="G27" s="11">
        <v>32.799999999999997</v>
      </c>
      <c r="H27" s="11">
        <v>36</v>
      </c>
      <c r="I27" s="11">
        <v>34.4</v>
      </c>
      <c r="K27" s="7" t="s">
        <v>34</v>
      </c>
      <c r="L27" s="9">
        <v>131501.9</v>
      </c>
      <c r="M27" s="9">
        <v>134867.1</v>
      </c>
      <c r="N27" s="9">
        <v>142079</v>
      </c>
      <c r="O27" s="9">
        <v>155249.4</v>
      </c>
      <c r="P27" s="9">
        <v>158190.70000000001</v>
      </c>
      <c r="Q27" s="9">
        <v>143639</v>
      </c>
      <c r="R27" s="9">
        <v>148779.20000000001</v>
      </c>
      <c r="S27" s="9">
        <v>154562.4</v>
      </c>
    </row>
    <row r="28" spans="1:19" x14ac:dyDescent="0.25">
      <c r="A28" s="7" t="s">
        <v>35</v>
      </c>
      <c r="B28" s="11">
        <v>50.6</v>
      </c>
      <c r="C28" s="11">
        <v>49.4</v>
      </c>
      <c r="D28" s="11">
        <v>48.1</v>
      </c>
      <c r="E28" s="11">
        <v>47.8</v>
      </c>
      <c r="F28" s="11">
        <v>47.7</v>
      </c>
      <c r="G28" s="11">
        <v>44</v>
      </c>
      <c r="H28" s="11">
        <v>49.4</v>
      </c>
      <c r="I28" s="11">
        <v>47.6</v>
      </c>
      <c r="K28" s="7" t="s">
        <v>35</v>
      </c>
      <c r="L28" s="9">
        <v>246154.7</v>
      </c>
      <c r="M28" s="9">
        <v>247212.7</v>
      </c>
      <c r="N28" s="9">
        <v>263939.3</v>
      </c>
      <c r="O28" s="9">
        <v>285695</v>
      </c>
      <c r="P28" s="9">
        <v>285546.8</v>
      </c>
      <c r="Q28" s="9">
        <v>262251.3</v>
      </c>
      <c r="R28" s="9">
        <v>283519.2</v>
      </c>
      <c r="S28" s="9">
        <v>299409.3</v>
      </c>
    </row>
    <row r="29" spans="1:19" x14ac:dyDescent="0.25">
      <c r="A29" s="7" t="s">
        <v>36</v>
      </c>
      <c r="B29" s="11">
        <v>220.4</v>
      </c>
      <c r="C29" s="11">
        <v>222.5</v>
      </c>
      <c r="D29" s="11">
        <v>219.4</v>
      </c>
      <c r="E29" s="11">
        <v>213</v>
      </c>
      <c r="F29" s="11">
        <v>210.4</v>
      </c>
      <c r="G29" s="11">
        <v>198.7</v>
      </c>
      <c r="H29" s="11">
        <v>203.9</v>
      </c>
      <c r="I29" s="11">
        <v>190.7</v>
      </c>
      <c r="K29" s="7" t="s">
        <v>36</v>
      </c>
      <c r="L29" s="9">
        <v>1615229.6</v>
      </c>
      <c r="M29" s="9">
        <v>1680139.4</v>
      </c>
      <c r="N29" s="9">
        <v>1753290.3</v>
      </c>
      <c r="O29" s="9">
        <v>1796674.4</v>
      </c>
      <c r="P29" s="9">
        <v>1756293</v>
      </c>
      <c r="Q29" s="9">
        <v>1626745.6</v>
      </c>
      <c r="R29" s="9">
        <v>1714774</v>
      </c>
      <c r="S29" s="9">
        <v>1740356.9</v>
      </c>
    </row>
    <row r="30" spans="1:19" x14ac:dyDescent="0.25">
      <c r="A30" s="10" t="s">
        <v>52</v>
      </c>
    </row>
    <row r="31" spans="1:19" x14ac:dyDescent="0.25">
      <c r="A31" s="1" t="s">
        <v>0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8</v>
      </c>
      <c r="I31" s="1" t="s">
        <v>9</v>
      </c>
      <c r="K31" t="s">
        <v>95</v>
      </c>
    </row>
    <row r="32" spans="1:19" x14ac:dyDescent="0.25">
      <c r="A32" s="1" t="s">
        <v>10</v>
      </c>
      <c r="B32" s="5">
        <f>B3/L3*100000</f>
        <v>19.074903711932411</v>
      </c>
      <c r="C32" s="5">
        <f>C3/M3*100000</f>
        <v>18.237790330571457</v>
      </c>
      <c r="D32" s="5">
        <f>D3/N3*100000</f>
        <v>17.415090379897272</v>
      </c>
      <c r="E32" s="5">
        <f>E3/O3*100000</f>
        <v>16.195401091465964</v>
      </c>
      <c r="F32" s="5">
        <f>F3/P3*100000</f>
        <v>16.611879719668885</v>
      </c>
      <c r="G32" s="5">
        <f>G3/Q3*100000</f>
        <v>17.034002076876561</v>
      </c>
      <c r="H32" s="5">
        <f>H3/R3*100000</f>
        <v>16.994394687407183</v>
      </c>
      <c r="I32" s="5">
        <f>I3/S3*100000</f>
        <v>15.877179028322752</v>
      </c>
      <c r="K32" s="24">
        <f>AVERAGE(B32:E32)</f>
        <v>17.730796378466774</v>
      </c>
    </row>
    <row r="33" spans="1:11" x14ac:dyDescent="0.25">
      <c r="A33" s="1" t="s">
        <v>11</v>
      </c>
      <c r="B33" s="5">
        <f>B4/L4*100000</f>
        <v>31.479917360916392</v>
      </c>
      <c r="C33" s="5">
        <f>C4/M4*100000</f>
        <v>30.206869860308959</v>
      </c>
      <c r="D33" s="5">
        <f>D4/N4*100000</f>
        <v>28.516658481329507</v>
      </c>
      <c r="E33" s="5">
        <f>E4/O4*100000</f>
        <v>25.396279640388684</v>
      </c>
      <c r="F33" s="5">
        <f>F4/P4*100000</f>
        <v>23.029361833474805</v>
      </c>
      <c r="G33" s="5">
        <f>G4/Q4*100000</f>
        <v>21.742411258987932</v>
      </c>
      <c r="H33" s="5">
        <f>H4/R4*100000</f>
        <v>21.707257170217147</v>
      </c>
      <c r="I33" s="5">
        <f>I4/S4*100000</f>
        <v>22.05591644092593</v>
      </c>
      <c r="K33" s="24">
        <f t="shared" ref="K33:K58" si="0">AVERAGE(B33:E33)</f>
        <v>28.899931335735886</v>
      </c>
    </row>
    <row r="34" spans="1:11" x14ac:dyDescent="0.25">
      <c r="A34" s="1" t="s">
        <v>12</v>
      </c>
      <c r="B34" s="5">
        <f>B5/L5*100000</f>
        <v>24.733635543218988</v>
      </c>
      <c r="C34" s="5">
        <f>C5/M5*100000</f>
        <v>23.21381238300485</v>
      </c>
      <c r="D34" s="5">
        <f>D5/N5*100000</f>
        <v>22.26580537937744</v>
      </c>
      <c r="E34" s="5">
        <f>E5/O5*100000</f>
        <v>20.442006823691912</v>
      </c>
      <c r="F34" s="5">
        <f>F5/P5*100000</f>
        <v>20.050890392257983</v>
      </c>
      <c r="G34" s="5">
        <f>G5/Q5*100000</f>
        <v>19.548911327022342</v>
      </c>
      <c r="H34" s="5">
        <f>H5/R5*100000</f>
        <v>20.488144681423986</v>
      </c>
      <c r="I34" s="5">
        <f>I5/S5*100000</f>
        <v>19.248240346676418</v>
      </c>
      <c r="K34" s="24">
        <f t="shared" si="0"/>
        <v>22.663815032323299</v>
      </c>
    </row>
    <row r="35" spans="1:11" x14ac:dyDescent="0.25">
      <c r="A35" s="1" t="s">
        <v>13</v>
      </c>
      <c r="B35" s="5">
        <f>B6/L6*100000</f>
        <v>13.542610906497456</v>
      </c>
      <c r="C35" s="5">
        <f>C6/M6*100000</f>
        <v>12.948370530571102</v>
      </c>
      <c r="D35" s="5">
        <f>D6/N6*100000</f>
        <v>13.098791840142091</v>
      </c>
      <c r="E35" s="5">
        <f>E6/O6*100000</f>
        <v>12.203073499590239</v>
      </c>
      <c r="F35" s="5">
        <f>F6/P6*100000</f>
        <v>11.632828191896069</v>
      </c>
      <c r="G35" s="5">
        <f>G6/Q6*100000</f>
        <v>11.875185549774216</v>
      </c>
      <c r="H35" s="5">
        <f>H6/R6*100000</f>
        <v>11.532003616436334</v>
      </c>
      <c r="I35" s="5">
        <f>I6/S6*100000</f>
        <v>10.66959405332743</v>
      </c>
      <c r="K35" s="24">
        <f t="shared" si="0"/>
        <v>12.948211694200223</v>
      </c>
    </row>
    <row r="36" spans="1:11" x14ac:dyDescent="0.25">
      <c r="A36" s="1" t="s">
        <v>14</v>
      </c>
      <c r="B36" s="5">
        <f>B7/L7*100000</f>
        <v>15.460193830786359</v>
      </c>
      <c r="C36" s="5">
        <f>C7/M7*100000</f>
        <v>14.649452156108881</v>
      </c>
      <c r="D36" s="5">
        <f>D7/N7*100000</f>
        <v>14.121647525544645</v>
      </c>
      <c r="E36" s="5">
        <f>E7/O7*100000</f>
        <v>13.010814518266274</v>
      </c>
      <c r="F36" s="5">
        <f>F7/P7*100000</f>
        <v>13.152208868155903</v>
      </c>
      <c r="G36" s="5">
        <f>G7/Q7*100000</f>
        <v>13.527552405344146</v>
      </c>
      <c r="H36" s="5">
        <f>H7/R7*100000</f>
        <v>12.926027349178907</v>
      </c>
      <c r="I36" s="5">
        <f>I7/S7*100000</f>
        <v>11.468400092916465</v>
      </c>
      <c r="K36" s="24">
        <f t="shared" si="0"/>
        <v>14.310527007676539</v>
      </c>
    </row>
    <row r="37" spans="1:11" x14ac:dyDescent="0.25">
      <c r="A37" s="1" t="s">
        <v>15</v>
      </c>
      <c r="B37" s="5">
        <f>B8/L8*100000</f>
        <v>32.759740066353359</v>
      </c>
      <c r="C37" s="5">
        <f>C8/M8*100000</f>
        <v>28.957063110310326</v>
      </c>
      <c r="D37" s="5">
        <f>D8/N8*100000</f>
        <v>25.286742113399111</v>
      </c>
      <c r="E37" s="5">
        <f>E8/O8*100000</f>
        <v>25.090154453289788</v>
      </c>
      <c r="F37" s="5">
        <f>F8/P8*100000</f>
        <v>24.645557962460924</v>
      </c>
      <c r="G37" s="5">
        <f>G8/Q8*100000</f>
        <v>25.931411416802558</v>
      </c>
      <c r="H37" s="5">
        <f>H8/R8*100000</f>
        <v>29.312548654025424</v>
      </c>
      <c r="I37" s="5">
        <f>I8/S8*100000</f>
        <v>26.485925552839422</v>
      </c>
      <c r="K37" s="24">
        <f t="shared" si="0"/>
        <v>28.023424935838147</v>
      </c>
    </row>
    <row r="38" spans="1:11" x14ac:dyDescent="0.25">
      <c r="A38" s="1" t="s">
        <v>16</v>
      </c>
      <c r="B38" s="5">
        <f>B9/L9*100000</f>
        <v>11.782923518476499</v>
      </c>
      <c r="C38" s="5">
        <f>C9/M9*100000</f>
        <v>10.963572050299092</v>
      </c>
      <c r="D38" s="5">
        <f>D9/N9*100000</f>
        <v>10.210562213976626</v>
      </c>
      <c r="E38" s="5">
        <f>E9/O9*100000</f>
        <v>9.8328294526847984</v>
      </c>
      <c r="F38" s="5">
        <f>F9/P9*100000</f>
        <v>10.46590848474577</v>
      </c>
      <c r="G38" s="5">
        <f>G9/Q9*100000</f>
        <v>10.660700568668053</v>
      </c>
      <c r="H38" s="5">
        <f>H9/R9*100000</f>
        <v>10.294398796605789</v>
      </c>
      <c r="I38" s="5">
        <f>I9/S9*100000</f>
        <v>9.1020615500141542</v>
      </c>
      <c r="K38" s="24">
        <f t="shared" si="0"/>
        <v>10.697471808859254</v>
      </c>
    </row>
    <row r="39" spans="1:11" x14ac:dyDescent="0.25">
      <c r="A39" s="1" t="s">
        <v>17</v>
      </c>
      <c r="B39" s="5">
        <f>B10/L10*100000</f>
        <v>13.3274734052274</v>
      </c>
      <c r="C39" s="5">
        <f>C10/M10*100000</f>
        <v>13.519340609625065</v>
      </c>
      <c r="D39" s="5">
        <f>D10/N10*100000</f>
        <v>12.636625798638867</v>
      </c>
      <c r="E39" s="5">
        <f>E10/O10*100000</f>
        <v>12.214166688477679</v>
      </c>
      <c r="F39" s="5">
        <f>F10/P10*100000</f>
        <v>11.881009955055946</v>
      </c>
      <c r="G39" s="5">
        <f>G10/Q10*100000</f>
        <v>11.948370210227163</v>
      </c>
      <c r="H39" s="5">
        <f>H10/R10*100000</f>
        <v>11.548971391071518</v>
      </c>
      <c r="I39" s="5">
        <f>I10/S10*100000</f>
        <v>12.02143555531018</v>
      </c>
      <c r="K39" s="24">
        <f t="shared" si="0"/>
        <v>12.924401625492251</v>
      </c>
    </row>
    <row r="40" spans="1:11" x14ac:dyDescent="0.25">
      <c r="A40" s="1" t="s">
        <v>18</v>
      </c>
      <c r="B40" s="5">
        <f>B11/L11*100000</f>
        <v>14.206947004230585</v>
      </c>
      <c r="C40" s="5">
        <f>C11/M11*100000</f>
        <v>13.665524824983313</v>
      </c>
      <c r="D40" s="5">
        <f>D11/N11*100000</f>
        <v>12.522649172849686</v>
      </c>
      <c r="E40" s="5">
        <f>E11/O11*100000</f>
        <v>11.788931113629793</v>
      </c>
      <c r="F40" s="5">
        <f>F11/P11*100000</f>
        <v>11.363539178510953</v>
      </c>
      <c r="G40" s="5">
        <f>G11/Q11*100000</f>
        <v>11.099030900674205</v>
      </c>
      <c r="H40" s="5">
        <f>H11/R11*100000</f>
        <v>11.003195044927326</v>
      </c>
      <c r="I40" s="5">
        <f>I11/S11*100000</f>
        <v>10.869499256983163</v>
      </c>
      <c r="K40" s="24">
        <f t="shared" si="0"/>
        <v>13.046013028923346</v>
      </c>
    </row>
    <row r="41" spans="1:11" x14ac:dyDescent="0.25">
      <c r="A41" s="1" t="s">
        <v>19</v>
      </c>
      <c r="B41" s="5">
        <f>B12/L12*100000</f>
        <v>17.479092834407808</v>
      </c>
      <c r="C41" s="5">
        <f>C12/M12*100000</f>
        <v>16.710107811330239</v>
      </c>
      <c r="D41" s="5">
        <f>D12/N12*100000</f>
        <v>15.834032700607112</v>
      </c>
      <c r="E41" s="5">
        <f>E12/O12*100000</f>
        <v>14.757126374854789</v>
      </c>
      <c r="F41" s="5">
        <f>F12/P12*100000</f>
        <v>14.966652791575527</v>
      </c>
      <c r="G41" s="5">
        <f>G12/Q12*100000</f>
        <v>14.93659859628721</v>
      </c>
      <c r="H41" s="5">
        <f>H12/R12*100000</f>
        <v>14.794722640888279</v>
      </c>
      <c r="I41" s="5">
        <f>I12/S12*100000</f>
        <v>13.809557091376387</v>
      </c>
      <c r="K41" s="24">
        <f t="shared" si="0"/>
        <v>16.195089930299986</v>
      </c>
    </row>
    <row r="42" spans="1:11" x14ac:dyDescent="0.25">
      <c r="A42" s="1" t="s">
        <v>20</v>
      </c>
      <c r="B42" s="5">
        <f>B13/L13*100000</f>
        <v>13.218451178580978</v>
      </c>
      <c r="C42" s="5">
        <f>C13/M13*100000</f>
        <v>12.965409742622564</v>
      </c>
      <c r="D42" s="5">
        <f>D13/N13*100000</f>
        <v>12.196201298062478</v>
      </c>
      <c r="E42" s="5">
        <f>E13/O13*100000</f>
        <v>11.405732591110572</v>
      </c>
      <c r="F42" s="5">
        <f>F13/P13*100000</f>
        <v>11.062863842986509</v>
      </c>
      <c r="G42" s="5">
        <f>G13/Q13*100000</f>
        <v>11.001525771976723</v>
      </c>
      <c r="H42" s="5">
        <f>H13/R13*100000</f>
        <v>11.10591942829403</v>
      </c>
      <c r="I42" s="5">
        <f>I13/S13*100000</f>
        <v>10.611532317064459</v>
      </c>
      <c r="K42" s="24">
        <f t="shared" si="0"/>
        <v>12.446448702594147</v>
      </c>
    </row>
    <row r="43" spans="1:11" x14ac:dyDescent="0.25">
      <c r="A43" s="1" t="s">
        <v>21</v>
      </c>
      <c r="B43" s="5">
        <f>B14/L14*100000</f>
        <v>16.770785292021298</v>
      </c>
      <c r="C43" s="5">
        <f>C14/M14*100000</f>
        <v>15.568846737677907</v>
      </c>
      <c r="D43" s="5">
        <f>D14/N14*100000</f>
        <v>15.10190767297725</v>
      </c>
      <c r="E43" s="5">
        <f>E14/O14*100000</f>
        <v>14.934619554395207</v>
      </c>
      <c r="F43" s="5">
        <f>F14/P14*100000</f>
        <v>14.301255956728484</v>
      </c>
      <c r="G43" s="5">
        <f>G14/Q14*100000</f>
        <v>14.229848952788522</v>
      </c>
      <c r="H43" s="5">
        <f>H14/R14*100000</f>
        <v>13.259555804880538</v>
      </c>
      <c r="I43" s="5">
        <f>I14/S14*100000</f>
        <v>12.943050577459179</v>
      </c>
      <c r="K43" s="24">
        <f t="shared" si="0"/>
        <v>15.594039814267914</v>
      </c>
    </row>
    <row r="44" spans="1:11" x14ac:dyDescent="0.25">
      <c r="A44" s="1" t="s">
        <v>22</v>
      </c>
      <c r="B44" s="5">
        <f>B15/L15*100000</f>
        <v>18.852620733498476</v>
      </c>
      <c r="C44" s="5">
        <f>C15/M15*100000</f>
        <v>17.633715664350238</v>
      </c>
      <c r="D44" s="5">
        <f>D15/N15*100000</f>
        <v>16.179658932789696</v>
      </c>
      <c r="E44" s="5">
        <f>E15/O15*100000</f>
        <v>14.572041321240649</v>
      </c>
      <c r="F44" s="5">
        <f>F15/P15*100000</f>
        <v>14.13085802569932</v>
      </c>
      <c r="G44" s="5">
        <f>G15/Q15*100000</f>
        <v>15.831231706643592</v>
      </c>
      <c r="H44" s="5">
        <f>H15/R15*100000</f>
        <v>16.304702276136435</v>
      </c>
      <c r="I44" s="5">
        <f>I15/S15*100000</f>
        <v>13.566366000701478</v>
      </c>
      <c r="K44" s="24">
        <f t="shared" si="0"/>
        <v>16.809509162969764</v>
      </c>
    </row>
    <row r="45" spans="1:11" x14ac:dyDescent="0.25">
      <c r="A45" s="1" t="s">
        <v>23</v>
      </c>
      <c r="B45" s="5">
        <f>B16/L16*100000</f>
        <v>22.809130017345549</v>
      </c>
      <c r="C45" s="5">
        <f>C16/M16*100000</f>
        <v>19.620586900805669</v>
      </c>
      <c r="D45" s="5">
        <f>D16/N16*100000</f>
        <v>17.493378307762349</v>
      </c>
      <c r="E45" s="5">
        <f>E16/O16*100000</f>
        <v>15.981174176819707</v>
      </c>
      <c r="F45" s="5">
        <f>F16/P16*100000</f>
        <v>15.906084271210375</v>
      </c>
      <c r="G45" s="5">
        <f>G16/Q16*100000</f>
        <v>18.105723497747228</v>
      </c>
      <c r="H45" s="5">
        <f>H16/R16*100000</f>
        <v>13.367225718542283</v>
      </c>
      <c r="I45" s="5">
        <f>I16/S16*100000</f>
        <v>11.497032576247129</v>
      </c>
      <c r="K45" s="24">
        <f t="shared" si="0"/>
        <v>18.976067350683316</v>
      </c>
    </row>
    <row r="46" spans="1:11" x14ac:dyDescent="0.25">
      <c r="A46" s="1" t="s">
        <v>24</v>
      </c>
      <c r="B46" s="5">
        <f>B17/L17*100000</f>
        <v>18.760602734258057</v>
      </c>
      <c r="C46" s="5">
        <f>C17/M17*100000</f>
        <v>18.049523379773252</v>
      </c>
      <c r="D46" s="5">
        <f>D17/N17*100000</f>
        <v>15.563583862881515</v>
      </c>
      <c r="E46" s="5">
        <f>E17/O17*100000</f>
        <v>13.967031732488834</v>
      </c>
      <c r="F46" s="5">
        <f>F17/P17*100000</f>
        <v>14.267547532644768</v>
      </c>
      <c r="G46" s="5">
        <f>G17/Q17*100000</f>
        <v>14.901514535750088</v>
      </c>
      <c r="H46" s="5">
        <f>H17/R17*100000</f>
        <v>14.111122018258563</v>
      </c>
      <c r="I46" s="5">
        <f>I17/S17*100000</f>
        <v>13.283126963592679</v>
      </c>
      <c r="K46" s="24">
        <f t="shared" si="0"/>
        <v>16.585185427350414</v>
      </c>
    </row>
    <row r="47" spans="1:11" x14ac:dyDescent="0.25">
      <c r="A47" s="1" t="s">
        <v>25</v>
      </c>
      <c r="B47" s="5">
        <f>B18/L18*100000</f>
        <v>17.92382591683635</v>
      </c>
      <c r="C47" s="5">
        <f>C18/M18*100000</f>
        <v>17.789311762920796</v>
      </c>
      <c r="D47" s="5">
        <f>D18/N18*100000</f>
        <v>16.863721136708122</v>
      </c>
      <c r="E47" s="5">
        <f>E18/O18*100000</f>
        <v>15.985275425648405</v>
      </c>
      <c r="F47" s="5">
        <f>F18/P18*100000</f>
        <v>15.467614681760066</v>
      </c>
      <c r="G47" s="5">
        <f>G18/Q18*100000</f>
        <v>15.294430809622083</v>
      </c>
      <c r="H47" s="5">
        <f>H18/R18*100000</f>
        <v>15.161354717581863</v>
      </c>
      <c r="I47" s="5">
        <f>I18/S18*100000</f>
        <v>14.297548553370357</v>
      </c>
      <c r="K47" s="24">
        <f t="shared" si="0"/>
        <v>17.140533560528418</v>
      </c>
    </row>
    <row r="48" spans="1:11" x14ac:dyDescent="0.25">
      <c r="A48" s="1" t="s">
        <v>26</v>
      </c>
      <c r="B48" s="5">
        <f>B19/L19*100000</f>
        <v>12.996014555536302</v>
      </c>
      <c r="C48" s="5">
        <f>C19/M19*100000</f>
        <v>12.355848434925866</v>
      </c>
      <c r="D48" s="5">
        <f>D19/N19*100000</f>
        <v>11.929852467491152</v>
      </c>
      <c r="E48" s="5">
        <f>E19/O19*100000</f>
        <v>12.542173056903838</v>
      </c>
      <c r="F48" s="5">
        <f>F19/P19*100000</f>
        <v>10.814708002883922</v>
      </c>
      <c r="G48" s="5">
        <f>G19/Q19*100000</f>
        <v>9.7614544567140502</v>
      </c>
      <c r="H48" s="5">
        <f>H19/R19*100000</f>
        <v>10.179268223717695</v>
      </c>
      <c r="I48" s="5">
        <f>I19/S19*100000</f>
        <v>12.077825113092363</v>
      </c>
      <c r="K48" s="24">
        <f t="shared" si="0"/>
        <v>12.45597212871429</v>
      </c>
    </row>
    <row r="49" spans="1:11" x14ac:dyDescent="0.25">
      <c r="A49" s="1" t="s">
        <v>27</v>
      </c>
      <c r="B49" s="5">
        <f>B20/L20*100000</f>
        <v>15.557334931842174</v>
      </c>
      <c r="C49" s="5">
        <f>C20/M20*100000</f>
        <v>14.490701869133741</v>
      </c>
      <c r="D49" s="5">
        <f>D20/N20*100000</f>
        <v>13.558883150650246</v>
      </c>
      <c r="E49" s="5">
        <f>E20/O20*100000</f>
        <v>12.779245913688383</v>
      </c>
      <c r="F49" s="5">
        <f>F20/P20*100000</f>
        <v>12.650113624480472</v>
      </c>
      <c r="G49" s="5">
        <f>G20/Q20*100000</f>
        <v>13.063617085495329</v>
      </c>
      <c r="H49" s="5">
        <f>H20/R20*100000</f>
        <v>13.470032845433439</v>
      </c>
      <c r="I49" s="5">
        <f>I20/S20*100000</f>
        <v>12.339083883435567</v>
      </c>
      <c r="K49" s="24">
        <f t="shared" si="0"/>
        <v>14.096541466328636</v>
      </c>
    </row>
    <row r="50" spans="1:11" x14ac:dyDescent="0.25">
      <c r="A50" s="1" t="s">
        <v>28</v>
      </c>
      <c r="B50" s="5">
        <f>B21/L21*100000</f>
        <v>13.933219626465865</v>
      </c>
      <c r="C50" s="5">
        <f>C21/M21*100000</f>
        <v>14.117714104632556</v>
      </c>
      <c r="D50" s="5">
        <f>D21/N21*100000</f>
        <v>13.197760522777507</v>
      </c>
      <c r="E50" s="5">
        <f>E21/O21*100000</f>
        <v>12.591964221668469</v>
      </c>
      <c r="F50" s="5">
        <f>F21/P21*100000</f>
        <v>12.533590021256968</v>
      </c>
      <c r="G50" s="5">
        <f>G21/Q21*100000</f>
        <v>12.544438368443551</v>
      </c>
      <c r="H50" s="5">
        <f>H21/R21*100000</f>
        <v>12.771681949728045</v>
      </c>
      <c r="I50" s="5">
        <f>I21/S21*100000</f>
        <v>11.924122831714193</v>
      </c>
      <c r="K50" s="24">
        <f t="shared" si="0"/>
        <v>13.460164618886099</v>
      </c>
    </row>
    <row r="51" spans="1:11" x14ac:dyDescent="0.25">
      <c r="A51" s="1" t="s">
        <v>29</v>
      </c>
      <c r="B51" s="5">
        <f>B22/L22*100000</f>
        <v>20.955694632180858</v>
      </c>
      <c r="C51" s="5">
        <f>C22/M22*100000</f>
        <v>20.132382356935537</v>
      </c>
      <c r="D51" s="5">
        <f>D22/N22*100000</f>
        <v>19.86343460616995</v>
      </c>
      <c r="E51" s="5">
        <f>E22/O22*100000</f>
        <v>17.837175766331839</v>
      </c>
      <c r="F51" s="5">
        <f>F22/P22*100000</f>
        <v>17.531422743962338</v>
      </c>
      <c r="G51" s="5">
        <f>G22/Q22*100000</f>
        <v>16.735419657715461</v>
      </c>
      <c r="H51" s="5">
        <f>H22/R22*100000</f>
        <v>16.469617634626378</v>
      </c>
      <c r="I51" s="5">
        <f>I22/S22*100000</f>
        <v>15.570207232577289</v>
      </c>
      <c r="K51" s="24">
        <f t="shared" si="0"/>
        <v>19.697171840404547</v>
      </c>
    </row>
    <row r="52" spans="1:11" x14ac:dyDescent="0.25">
      <c r="A52" s="1" t="s">
        <v>30</v>
      </c>
      <c r="B52" s="5">
        <f>B23/L23*100000</f>
        <v>13.780089137816265</v>
      </c>
      <c r="C52" s="5">
        <f>C23/M23*100000</f>
        <v>13.193800503377931</v>
      </c>
      <c r="D52" s="5">
        <f>D23/N23*100000</f>
        <v>11.975793737417836</v>
      </c>
      <c r="E52" s="5">
        <f>E23/O23*100000</f>
        <v>11.517729625136294</v>
      </c>
      <c r="F52" s="5">
        <f>F23/P23*100000</f>
        <v>11.249913694331637</v>
      </c>
      <c r="G52" s="5">
        <f>G23/Q23*100000</f>
        <v>11.679630724017313</v>
      </c>
      <c r="H52" s="5">
        <f>H23/R23*100000</f>
        <v>10.79721164398058</v>
      </c>
      <c r="I52" s="5">
        <f>I23/S23*100000</f>
        <v>10.688225427192</v>
      </c>
      <c r="K52" s="24">
        <f t="shared" si="0"/>
        <v>12.616853250937083</v>
      </c>
    </row>
    <row r="53" spans="1:11" x14ac:dyDescent="0.25">
      <c r="A53" s="1" t="s">
        <v>31</v>
      </c>
      <c r="B53" s="5">
        <f>B24/L24*100000</f>
        <v>23.421427045689896</v>
      </c>
      <c r="C53" s="5">
        <f>C24/M24*100000</f>
        <v>21.647657317584663</v>
      </c>
      <c r="D53" s="5">
        <f>D24/N24*100000</f>
        <v>19.566692278768656</v>
      </c>
      <c r="E53" s="5">
        <f>E24/O24*100000</f>
        <v>16.878717683075884</v>
      </c>
      <c r="F53" s="5">
        <f>F24/P24*100000</f>
        <v>14.880875614530561</v>
      </c>
      <c r="G53" s="5">
        <f>G24/Q24*100000</f>
        <v>13.901500102056332</v>
      </c>
      <c r="H53" s="5">
        <f>H24/R24*100000</f>
        <v>13.616863974889355</v>
      </c>
      <c r="I53" s="5">
        <f>I24/S24*100000</f>
        <v>13.409751777187676</v>
      </c>
      <c r="K53" s="24">
        <f t="shared" si="0"/>
        <v>20.378623581279776</v>
      </c>
    </row>
    <row r="54" spans="1:11" x14ac:dyDescent="0.25">
      <c r="A54" s="1" t="s">
        <v>32</v>
      </c>
      <c r="B54" s="5">
        <f>B25/L25*100000</f>
        <v>18.152986967223178</v>
      </c>
      <c r="C54" s="5">
        <f>C25/M25*100000</f>
        <v>17.80454677254437</v>
      </c>
      <c r="D54" s="5">
        <f>D25/N25*100000</f>
        <v>16.831211799160364</v>
      </c>
      <c r="E54" s="5">
        <f>E25/O25*100000</f>
        <v>15.681214353239513</v>
      </c>
      <c r="F54" s="5">
        <f>F25/P25*100000</f>
        <v>16.338872574222052</v>
      </c>
      <c r="G54" s="5">
        <f>G25/Q25*100000</f>
        <v>16.67629380246084</v>
      </c>
      <c r="H54" s="5">
        <f>H25/R25*100000</f>
        <v>16.702776478672941</v>
      </c>
      <c r="I54" s="5">
        <f>I25/S25*100000</f>
        <v>16.464417148038297</v>
      </c>
      <c r="K54" s="24">
        <f t="shared" si="0"/>
        <v>17.117489973041856</v>
      </c>
    </row>
    <row r="55" spans="1:11" x14ac:dyDescent="0.25">
      <c r="A55" s="1" t="s">
        <v>33</v>
      </c>
      <c r="B55" s="5">
        <f>B26/L26*100000</f>
        <v>25.59011559205743</v>
      </c>
      <c r="C55" s="5">
        <f>C26/M26*100000</f>
        <v>24.127304431747149</v>
      </c>
      <c r="D55" s="5">
        <f>D26/N26*100000</f>
        <v>21.567565356540364</v>
      </c>
      <c r="E55" s="5">
        <f>E26/O26*100000</f>
        <v>17.825935752265426</v>
      </c>
      <c r="F55" s="5">
        <f>F26/P26*100000</f>
        <v>17.225668488442494</v>
      </c>
      <c r="G55" s="5">
        <f>G26/Q26*100000</f>
        <v>16.65206907364756</v>
      </c>
      <c r="H55" s="5">
        <f>H26/R26*100000</f>
        <v>17.105854324071441</v>
      </c>
      <c r="I55" s="5">
        <f>I26/S26*100000</f>
        <v>16.022880673601904</v>
      </c>
      <c r="K55" s="24">
        <f t="shared" si="0"/>
        <v>22.277730283152593</v>
      </c>
    </row>
    <row r="56" spans="1:11" x14ac:dyDescent="0.25">
      <c r="A56" s="1" t="s">
        <v>34</v>
      </c>
      <c r="B56" s="5">
        <f>B27/L27*100000</f>
        <v>27.908342008746644</v>
      </c>
      <c r="C56" s="5">
        <f>C27/M27*100000</f>
        <v>24.987561829386113</v>
      </c>
      <c r="D56" s="5">
        <f>D27/N27*100000</f>
        <v>25.971466578452834</v>
      </c>
      <c r="E56" s="5">
        <f>E27/O27*100000</f>
        <v>23.317320388999896</v>
      </c>
      <c r="F56" s="5">
        <f>F27/P27*100000</f>
        <v>21.935549940672871</v>
      </c>
      <c r="G56" s="5">
        <f>G27/Q27*100000</f>
        <v>22.835023914118029</v>
      </c>
      <c r="H56" s="5">
        <f>H27/R27*100000</f>
        <v>24.196930753761276</v>
      </c>
      <c r="I56" s="5">
        <f>I27/S27*100000</f>
        <v>22.25638318245576</v>
      </c>
      <c r="K56" s="24">
        <f t="shared" si="0"/>
        <v>25.546172701396372</v>
      </c>
    </row>
    <row r="57" spans="1:11" x14ac:dyDescent="0.25">
      <c r="A57" s="1" t="s">
        <v>35</v>
      </c>
      <c r="B57" s="5">
        <f>B28/L28*100000</f>
        <v>20.55617869575515</v>
      </c>
      <c r="C57" s="5">
        <f>C28/M28*100000</f>
        <v>19.98279214619637</v>
      </c>
      <c r="D57" s="5">
        <f>D28/N28*100000</f>
        <v>18.223887083128584</v>
      </c>
      <c r="E57" s="5">
        <f>E28/O28*100000</f>
        <v>16.731129351231207</v>
      </c>
      <c r="F57" s="5">
        <f>F28/P28*100000</f>
        <v>16.704792349275145</v>
      </c>
      <c r="G57" s="5">
        <f>G28/Q28*100000</f>
        <v>16.777800529492133</v>
      </c>
      <c r="H57" s="5">
        <f>H28/R28*100000</f>
        <v>17.423864062821849</v>
      </c>
      <c r="I57" s="5">
        <f>I28/S28*100000</f>
        <v>15.897969769142108</v>
      </c>
      <c r="K57" s="24">
        <f t="shared" si="0"/>
        <v>18.873496819077829</v>
      </c>
    </row>
    <row r="58" spans="1:11" x14ac:dyDescent="0.25">
      <c r="A58" s="1" t="s">
        <v>36</v>
      </c>
      <c r="B58" s="5">
        <f>B29/L29*100000</f>
        <v>13.645118935413269</v>
      </c>
      <c r="C58" s="5">
        <f>C29/M29*100000</f>
        <v>13.242948769608047</v>
      </c>
      <c r="D58" s="5">
        <f>D29/N29*100000</f>
        <v>12.513615115534488</v>
      </c>
      <c r="E58" s="5">
        <f>E29/O29*100000</f>
        <v>11.855236541467949</v>
      </c>
      <c r="F58" s="5">
        <f>F29/P29*100000</f>
        <v>11.979777861666589</v>
      </c>
      <c r="G58" s="5">
        <f>G29/Q29*100000</f>
        <v>12.214571227363392</v>
      </c>
      <c r="H58" s="5">
        <f>H29/R29*100000</f>
        <v>11.890779776227072</v>
      </c>
      <c r="I58" s="5">
        <f>I29/S29*100000</f>
        <v>10.957522563331695</v>
      </c>
      <c r="K58" s="24">
        <f t="shared" si="0"/>
        <v>12.814229840505938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80" zoomScaleNormal="80" workbookViewId="0">
      <selection activeCell="B1" sqref="B1:B1048576"/>
    </sheetView>
  </sheetViews>
  <sheetFormatPr defaultRowHeight="15" x14ac:dyDescent="0.25"/>
  <cols>
    <col min="12" max="20" width="11.42578125" bestFit="1" customWidth="1"/>
  </cols>
  <sheetData>
    <row r="1" spans="1:19" x14ac:dyDescent="0.25">
      <c r="A1" s="3" t="s">
        <v>42</v>
      </c>
      <c r="K1" t="s">
        <v>49</v>
      </c>
    </row>
    <row r="2" spans="1:19" s="8" customFormat="1" ht="11.25" x14ac:dyDescent="0.2">
      <c r="A2" s="7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7"/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</row>
    <row r="3" spans="1:19" s="8" customFormat="1" ht="11.25" x14ac:dyDescent="0.2">
      <c r="A3" s="7" t="s">
        <v>10</v>
      </c>
      <c r="B3" s="9">
        <v>10247</v>
      </c>
      <c r="C3" s="9">
        <v>9927</v>
      </c>
      <c r="D3" s="9">
        <v>9615</v>
      </c>
      <c r="E3" s="9">
        <v>9500</v>
      </c>
      <c r="F3" s="9">
        <v>11232</v>
      </c>
      <c r="G3" s="9">
        <v>11131</v>
      </c>
      <c r="H3" s="9">
        <v>10809</v>
      </c>
      <c r="I3" s="9">
        <v>10702</v>
      </c>
      <c r="K3" s="7" t="s">
        <v>10</v>
      </c>
      <c r="L3" s="9">
        <v>273658</v>
      </c>
      <c r="M3" s="9">
        <v>282380.7</v>
      </c>
      <c r="N3" s="9">
        <v>293997.90000000002</v>
      </c>
      <c r="O3" s="9">
        <v>307494.7</v>
      </c>
      <c r="P3" s="9">
        <v>310019.09999999998</v>
      </c>
      <c r="Q3" s="9">
        <v>298814.09999999998</v>
      </c>
      <c r="R3" s="9">
        <v>317163.40000000002</v>
      </c>
      <c r="S3" s="9">
        <v>327514.09999999998</v>
      </c>
    </row>
    <row r="4" spans="1:19" s="8" customFormat="1" ht="11.25" x14ac:dyDescent="0.2">
      <c r="A4" s="7" t="s">
        <v>11</v>
      </c>
      <c r="B4" s="9">
        <v>2564</v>
      </c>
      <c r="C4" s="9">
        <v>2856</v>
      </c>
      <c r="D4" s="9">
        <v>3065</v>
      </c>
      <c r="E4" s="9">
        <v>2960</v>
      </c>
      <c r="F4" s="9">
        <v>3107</v>
      </c>
      <c r="G4" s="9">
        <v>2927</v>
      </c>
      <c r="H4" s="9">
        <v>2880</v>
      </c>
      <c r="I4" s="9">
        <v>2942</v>
      </c>
      <c r="K4" s="7" t="s">
        <v>11</v>
      </c>
      <c r="L4" s="9">
        <v>58132.3</v>
      </c>
      <c r="M4" s="9">
        <v>63561.7</v>
      </c>
      <c r="N4" s="9">
        <v>69433.100000000006</v>
      </c>
      <c r="O4" s="9">
        <v>76782.899999999994</v>
      </c>
      <c r="P4" s="9">
        <v>82937.600000000006</v>
      </c>
      <c r="Q4" s="9">
        <v>78188.2</v>
      </c>
      <c r="R4" s="9">
        <v>80618.2</v>
      </c>
      <c r="S4" s="9">
        <v>85237.9</v>
      </c>
    </row>
    <row r="5" spans="1:19" s="8" customFormat="1" ht="11.25" x14ac:dyDescent="0.2">
      <c r="A5" s="7" t="s">
        <v>12</v>
      </c>
      <c r="B5" s="9">
        <v>5783</v>
      </c>
      <c r="C5" s="9">
        <v>6191</v>
      </c>
      <c r="D5" s="9">
        <v>6330</v>
      </c>
      <c r="E5" s="9">
        <v>6682</v>
      </c>
      <c r="F5" s="9">
        <v>6733</v>
      </c>
      <c r="G5" s="9">
        <v>6615</v>
      </c>
      <c r="H5" s="9">
        <v>6295</v>
      </c>
      <c r="I5" s="9">
        <v>6328</v>
      </c>
      <c r="K5" s="7" t="s">
        <v>12</v>
      </c>
      <c r="L5" s="9">
        <v>172639.4</v>
      </c>
      <c r="M5" s="9">
        <v>182219.1</v>
      </c>
      <c r="N5" s="9">
        <v>194468.6</v>
      </c>
      <c r="O5" s="9">
        <v>213286.3</v>
      </c>
      <c r="P5" s="9">
        <v>210963.20000000001</v>
      </c>
      <c r="Q5" s="9">
        <v>203591.9</v>
      </c>
      <c r="R5" s="9">
        <v>204996.6</v>
      </c>
      <c r="S5" s="9">
        <v>211447.9</v>
      </c>
    </row>
    <row r="6" spans="1:19" s="8" customFormat="1" ht="11.25" x14ac:dyDescent="0.2">
      <c r="A6" s="7" t="s">
        <v>13</v>
      </c>
      <c r="B6" s="9">
        <v>5204</v>
      </c>
      <c r="C6" s="9">
        <v>5328</v>
      </c>
      <c r="D6" s="9">
        <v>5390</v>
      </c>
      <c r="E6" s="9">
        <v>5610</v>
      </c>
      <c r="F6" s="9">
        <v>5536</v>
      </c>
      <c r="G6" s="9">
        <v>5194</v>
      </c>
      <c r="H6" s="9">
        <v>5162</v>
      </c>
      <c r="I6" s="9">
        <v>5138</v>
      </c>
      <c r="K6" s="7" t="s">
        <v>13</v>
      </c>
      <c r="L6" s="9">
        <v>146943.6</v>
      </c>
      <c r="M6" s="9">
        <v>150598.1</v>
      </c>
      <c r="N6" s="9">
        <v>159556.70000000001</v>
      </c>
      <c r="O6" s="9">
        <v>167171</v>
      </c>
      <c r="P6" s="9">
        <v>171067.6</v>
      </c>
      <c r="Q6" s="9">
        <v>159997.5</v>
      </c>
      <c r="R6" s="9">
        <v>173430.39999999999</v>
      </c>
      <c r="S6" s="9">
        <v>175264.4</v>
      </c>
    </row>
    <row r="7" spans="1:19" s="8" customFormat="1" ht="11.25" x14ac:dyDescent="0.2">
      <c r="A7" s="7" t="s">
        <v>14</v>
      </c>
      <c r="B7" s="9">
        <v>63251</v>
      </c>
      <c r="C7" s="9">
        <v>62387</v>
      </c>
      <c r="D7" s="9">
        <v>63691</v>
      </c>
      <c r="E7" s="9">
        <v>61824</v>
      </c>
      <c r="F7" s="9">
        <v>61441</v>
      </c>
      <c r="G7" s="9">
        <v>61753</v>
      </c>
      <c r="H7" s="9">
        <v>61902</v>
      </c>
      <c r="I7" s="9">
        <v>62328</v>
      </c>
      <c r="K7" s="7" t="s">
        <v>14</v>
      </c>
      <c r="L7" s="9">
        <v>2062716.7</v>
      </c>
      <c r="M7" s="9">
        <v>2148203.2000000002</v>
      </c>
      <c r="N7" s="9">
        <v>2249737.5</v>
      </c>
      <c r="O7" s="9">
        <v>2374178.7999999998</v>
      </c>
      <c r="P7" s="9">
        <v>2382869.7000000002</v>
      </c>
      <c r="Q7" s="9">
        <v>2208825.2999999998</v>
      </c>
      <c r="R7" s="9">
        <v>2370411.2000000002</v>
      </c>
      <c r="S7" s="9">
        <v>2497296.9</v>
      </c>
    </row>
    <row r="8" spans="1:19" s="8" customFormat="1" ht="11.25" x14ac:dyDescent="0.2">
      <c r="A8" s="7" t="s">
        <v>15</v>
      </c>
      <c r="B8" s="9">
        <v>711</v>
      </c>
      <c r="C8" s="9">
        <v>765</v>
      </c>
      <c r="D8" s="9">
        <v>802</v>
      </c>
      <c r="E8" s="9">
        <v>862</v>
      </c>
      <c r="F8" s="9">
        <v>817</v>
      </c>
      <c r="G8" s="9">
        <v>744</v>
      </c>
      <c r="H8" s="9">
        <v>786</v>
      </c>
      <c r="I8" s="9">
        <v>784</v>
      </c>
      <c r="K8" s="7" t="s">
        <v>15</v>
      </c>
      <c r="L8" s="9">
        <v>16788.900000000001</v>
      </c>
      <c r="M8" s="9">
        <v>18648.3</v>
      </c>
      <c r="N8" s="9">
        <v>20959.599999999999</v>
      </c>
      <c r="O8" s="9">
        <v>23515.200000000001</v>
      </c>
      <c r="P8" s="9">
        <v>23127.9</v>
      </c>
      <c r="Q8" s="9">
        <v>20052.900000000001</v>
      </c>
      <c r="R8" s="9">
        <v>20810.2</v>
      </c>
      <c r="S8" s="9">
        <v>23031.1</v>
      </c>
    </row>
    <row r="9" spans="1:19" s="8" customFormat="1" ht="11.25" x14ac:dyDescent="0.2">
      <c r="A9" s="7" t="s">
        <v>16</v>
      </c>
      <c r="B9" s="9">
        <v>4614</v>
      </c>
      <c r="C9" s="9">
        <v>4997</v>
      </c>
      <c r="D9" s="9">
        <v>5371</v>
      </c>
      <c r="E9" s="9">
        <v>5747</v>
      </c>
      <c r="F9" s="9">
        <v>5453</v>
      </c>
      <c r="G9" s="9">
        <v>4693</v>
      </c>
      <c r="H9" s="9">
        <v>4667</v>
      </c>
      <c r="I9" s="9">
        <v>4314</v>
      </c>
      <c r="K9" s="7" t="s">
        <v>16</v>
      </c>
      <c r="L9" s="9">
        <v>125605.5</v>
      </c>
      <c r="M9" s="9">
        <v>134992.5</v>
      </c>
      <c r="N9" s="9">
        <v>146906.70000000001</v>
      </c>
      <c r="O9" s="9">
        <v>160686.20000000001</v>
      </c>
      <c r="P9" s="9">
        <v>148099.9</v>
      </c>
      <c r="Q9" s="9">
        <v>136951.6</v>
      </c>
      <c r="R9" s="9">
        <v>142796.1</v>
      </c>
      <c r="S9" s="9">
        <v>149416.70000000001</v>
      </c>
    </row>
    <row r="10" spans="1:19" s="8" customFormat="1" ht="11.25" x14ac:dyDescent="0.2">
      <c r="A10" s="7" t="s">
        <v>17</v>
      </c>
      <c r="B10" s="9">
        <v>7978</v>
      </c>
      <c r="C10" s="9">
        <v>8087</v>
      </c>
      <c r="D10" s="9">
        <v>8458</v>
      </c>
      <c r="E10" s="9">
        <v>8728</v>
      </c>
      <c r="F10" s="9">
        <v>8525</v>
      </c>
      <c r="G10" s="9">
        <v>9218</v>
      </c>
      <c r="H10" s="9">
        <v>8178</v>
      </c>
      <c r="I10" s="9">
        <v>7666</v>
      </c>
      <c r="K10" s="7" t="s">
        <v>17</v>
      </c>
      <c r="L10" s="9">
        <v>224348.6</v>
      </c>
      <c r="M10" s="9">
        <v>226342.39999999999</v>
      </c>
      <c r="N10" s="9">
        <v>242944.6</v>
      </c>
      <c r="O10" s="9">
        <v>252166.2</v>
      </c>
      <c r="P10" s="9">
        <v>260078.9</v>
      </c>
      <c r="Q10" s="9">
        <v>249406.4</v>
      </c>
      <c r="R10" s="9">
        <v>239848.2</v>
      </c>
      <c r="S10" s="9">
        <v>224598.8</v>
      </c>
    </row>
    <row r="11" spans="1:19" s="8" customFormat="1" ht="11.25" x14ac:dyDescent="0.2">
      <c r="A11" s="7" t="s">
        <v>18</v>
      </c>
      <c r="B11" s="9">
        <v>38365</v>
      </c>
      <c r="C11" s="9">
        <v>39701</v>
      </c>
      <c r="D11" s="9">
        <v>40829</v>
      </c>
      <c r="E11" s="9">
        <v>42102</v>
      </c>
      <c r="F11" s="9">
        <v>40351</v>
      </c>
      <c r="G11" s="9">
        <v>37853</v>
      </c>
      <c r="H11" s="9">
        <v>37243</v>
      </c>
      <c r="I11" s="9">
        <v>36040</v>
      </c>
      <c r="K11" s="7" t="s">
        <v>18</v>
      </c>
      <c r="L11" s="9">
        <v>933346.2</v>
      </c>
      <c r="M11" s="9">
        <v>995205.1</v>
      </c>
      <c r="N11" s="9">
        <v>1090823.5</v>
      </c>
      <c r="O11" s="9">
        <v>1173982.6000000001</v>
      </c>
      <c r="P11" s="9">
        <v>1180970.1000000001</v>
      </c>
      <c r="Q11" s="9">
        <v>1110907.8</v>
      </c>
      <c r="R11" s="9">
        <v>1116948.3</v>
      </c>
      <c r="S11" s="9">
        <v>1120566.8</v>
      </c>
    </row>
    <row r="12" spans="1:19" s="8" customFormat="1" ht="11.25" x14ac:dyDescent="0.2">
      <c r="A12" s="7" t="s">
        <v>19</v>
      </c>
      <c r="B12" s="9">
        <v>50609</v>
      </c>
      <c r="C12" s="9">
        <v>50164</v>
      </c>
      <c r="D12" s="9">
        <v>50658</v>
      </c>
      <c r="E12" s="9">
        <v>51494</v>
      </c>
      <c r="F12" s="9">
        <v>50605</v>
      </c>
      <c r="G12" s="9">
        <v>49791</v>
      </c>
      <c r="H12" s="9">
        <v>50091</v>
      </c>
      <c r="I12" s="9">
        <v>50063</v>
      </c>
      <c r="K12" s="7" t="s">
        <v>19</v>
      </c>
      <c r="L12" s="9">
        <v>1483486.6</v>
      </c>
      <c r="M12" s="9">
        <v>1557739.8</v>
      </c>
      <c r="N12" s="9">
        <v>1621823.1</v>
      </c>
      <c r="O12" s="9">
        <v>1715781.2</v>
      </c>
      <c r="P12" s="9">
        <v>1713141.9</v>
      </c>
      <c r="Q12" s="9">
        <v>1648969.8</v>
      </c>
      <c r="R12" s="9">
        <v>1716828.4</v>
      </c>
      <c r="S12" s="9">
        <v>1777030.2</v>
      </c>
    </row>
    <row r="13" spans="1:19" s="8" customFormat="1" ht="11.25" x14ac:dyDescent="0.2">
      <c r="A13" s="7" t="s">
        <v>20</v>
      </c>
      <c r="B13" s="9">
        <v>45225</v>
      </c>
      <c r="C13" s="9">
        <v>44863</v>
      </c>
      <c r="D13" s="9">
        <v>45452</v>
      </c>
      <c r="E13" s="9">
        <v>45748</v>
      </c>
      <c r="F13" s="9">
        <v>44115</v>
      </c>
      <c r="G13" s="9">
        <v>42308</v>
      </c>
      <c r="H13" s="9">
        <v>41957</v>
      </c>
      <c r="I13" s="9">
        <v>42042</v>
      </c>
      <c r="K13" s="7" t="s">
        <v>20</v>
      </c>
      <c r="L13" s="9">
        <v>1348872.1</v>
      </c>
      <c r="M13" s="9">
        <v>1387538.1</v>
      </c>
      <c r="N13" s="9">
        <v>1458650.9</v>
      </c>
      <c r="O13" s="9">
        <v>1544837.2</v>
      </c>
      <c r="P13" s="9">
        <v>1561078.6</v>
      </c>
      <c r="Q13" s="9">
        <v>1467978.2</v>
      </c>
      <c r="R13" s="9">
        <v>1494698.4</v>
      </c>
      <c r="S13" s="9">
        <v>1525698.6</v>
      </c>
    </row>
    <row r="14" spans="1:19" s="8" customFormat="1" ht="11.25" x14ac:dyDescent="0.2">
      <c r="A14" s="7" t="s">
        <v>21</v>
      </c>
      <c r="B14" s="9">
        <v>962</v>
      </c>
      <c r="C14" s="9">
        <v>972</v>
      </c>
      <c r="D14" s="9">
        <v>979</v>
      </c>
      <c r="E14" s="9">
        <v>1009</v>
      </c>
      <c r="F14" s="9">
        <v>1038</v>
      </c>
      <c r="G14" s="9">
        <v>1019</v>
      </c>
      <c r="H14" s="9">
        <v>1039</v>
      </c>
      <c r="I14" s="9">
        <v>1043</v>
      </c>
      <c r="K14" s="7" t="s">
        <v>21</v>
      </c>
      <c r="L14" s="9">
        <v>14310.6</v>
      </c>
      <c r="M14" s="9">
        <v>15415.4</v>
      </c>
      <c r="N14" s="9">
        <v>16554.2</v>
      </c>
      <c r="O14" s="9">
        <v>18078.8</v>
      </c>
      <c r="P14" s="9">
        <v>19578.7</v>
      </c>
      <c r="Q14" s="9">
        <v>18974.2</v>
      </c>
      <c r="R14" s="9">
        <v>19608.5</v>
      </c>
      <c r="S14" s="9">
        <v>20088</v>
      </c>
    </row>
    <row r="15" spans="1:19" s="8" customFormat="1" ht="11.25" x14ac:dyDescent="0.2">
      <c r="A15" s="7" t="s">
        <v>22</v>
      </c>
      <c r="B15" s="9">
        <v>1014</v>
      </c>
      <c r="C15" s="9">
        <v>1069</v>
      </c>
      <c r="D15" s="9">
        <v>1180</v>
      </c>
      <c r="E15" s="9">
        <v>1335</v>
      </c>
      <c r="F15" s="9">
        <v>1282</v>
      </c>
      <c r="G15" s="9">
        <v>1145</v>
      </c>
      <c r="H15" s="9">
        <v>1211</v>
      </c>
      <c r="I15" s="9">
        <v>1190</v>
      </c>
      <c r="K15" s="7" t="s">
        <v>22</v>
      </c>
      <c r="L15" s="9">
        <v>22808.5</v>
      </c>
      <c r="M15" s="9">
        <v>24952.2</v>
      </c>
      <c r="N15" s="9">
        <v>27812.7</v>
      </c>
      <c r="O15" s="9">
        <v>31567.3</v>
      </c>
      <c r="P15" s="9">
        <v>31845.200000000001</v>
      </c>
      <c r="Q15" s="9">
        <v>27161.5</v>
      </c>
      <c r="R15" s="9">
        <v>27599.4</v>
      </c>
      <c r="S15" s="9">
        <v>30221.8</v>
      </c>
    </row>
    <row r="16" spans="1:19" s="8" customFormat="1" ht="11.25" x14ac:dyDescent="0.2">
      <c r="A16" s="7" t="s">
        <v>23</v>
      </c>
      <c r="B16" s="9">
        <v>1339</v>
      </c>
      <c r="C16" s="9">
        <v>1431</v>
      </c>
      <c r="D16" s="9">
        <v>1549</v>
      </c>
      <c r="E16" s="9">
        <v>1832</v>
      </c>
      <c r="F16" s="9">
        <v>1842</v>
      </c>
      <c r="G16" s="9">
        <v>1500</v>
      </c>
      <c r="H16" s="9">
        <v>1548</v>
      </c>
      <c r="I16" s="9">
        <v>1526</v>
      </c>
      <c r="K16" s="7" t="s">
        <v>23</v>
      </c>
      <c r="L16" s="9">
        <v>37704.199999999997</v>
      </c>
      <c r="M16" s="9">
        <v>40773.5</v>
      </c>
      <c r="N16" s="9">
        <v>44588.3</v>
      </c>
      <c r="O16" s="9">
        <v>50058.9</v>
      </c>
      <c r="P16" s="9">
        <v>51552.6</v>
      </c>
      <c r="Q16" s="9">
        <v>43080.3</v>
      </c>
      <c r="R16" s="9">
        <v>46382.1</v>
      </c>
      <c r="S16" s="9">
        <v>50447.8</v>
      </c>
    </row>
    <row r="17" spans="1:19" s="8" customFormat="1" ht="11.25" x14ac:dyDescent="0.2">
      <c r="A17" s="7" t="s">
        <v>24</v>
      </c>
      <c r="B17" s="9">
        <v>2672</v>
      </c>
      <c r="C17" s="9">
        <v>2797</v>
      </c>
      <c r="D17" s="9">
        <v>2667</v>
      </c>
      <c r="E17" s="9">
        <v>2661</v>
      </c>
      <c r="F17" s="9">
        <v>2692</v>
      </c>
      <c r="G17" s="9">
        <v>2496</v>
      </c>
      <c r="H17" s="9">
        <v>2622</v>
      </c>
      <c r="I17" s="9">
        <v>2735</v>
      </c>
      <c r="K17" s="7" t="s">
        <v>24</v>
      </c>
      <c r="L17" s="9">
        <v>25052.5</v>
      </c>
      <c r="M17" s="9">
        <v>26593.5</v>
      </c>
      <c r="N17" s="9">
        <v>30198.7</v>
      </c>
      <c r="O17" s="9">
        <v>32934.699999999997</v>
      </c>
      <c r="P17" s="9">
        <v>32241</v>
      </c>
      <c r="Q17" s="9">
        <v>29527.200000000001</v>
      </c>
      <c r="R17" s="9">
        <v>32598.400000000001</v>
      </c>
      <c r="S17" s="9">
        <v>34630.400000000001</v>
      </c>
    </row>
    <row r="18" spans="1:19" s="8" customFormat="1" ht="11.25" x14ac:dyDescent="0.2">
      <c r="A18" s="7" t="s">
        <v>25</v>
      </c>
      <c r="B18" s="9">
        <v>3932</v>
      </c>
      <c r="C18" s="9">
        <v>4266</v>
      </c>
      <c r="D18" s="9">
        <v>4556</v>
      </c>
      <c r="E18" s="9">
        <v>4685</v>
      </c>
      <c r="F18" s="9">
        <v>4844</v>
      </c>
      <c r="G18" s="9">
        <v>4785</v>
      </c>
      <c r="H18" s="9">
        <v>4401</v>
      </c>
      <c r="I18" s="9">
        <v>4274</v>
      </c>
      <c r="K18" s="7" t="s">
        <v>25</v>
      </c>
      <c r="L18" s="9">
        <v>137805.4</v>
      </c>
      <c r="M18" s="9">
        <v>143344.5</v>
      </c>
      <c r="N18" s="9">
        <v>150026.20000000001</v>
      </c>
      <c r="O18" s="9">
        <v>154517.20000000001</v>
      </c>
      <c r="P18" s="9">
        <v>160335</v>
      </c>
      <c r="Q18" s="9">
        <v>153650.70000000001</v>
      </c>
      <c r="R18" s="9">
        <v>158297.20000000001</v>
      </c>
      <c r="S18" s="9">
        <v>162965</v>
      </c>
    </row>
    <row r="19" spans="1:19" s="8" customFormat="1" ht="11.25" x14ac:dyDescent="0.2">
      <c r="A19" s="7" t="s">
        <v>26</v>
      </c>
      <c r="B19" s="9">
        <v>249</v>
      </c>
      <c r="C19" s="9">
        <v>197</v>
      </c>
      <c r="D19" s="9">
        <v>196</v>
      </c>
      <c r="E19" s="9">
        <v>203</v>
      </c>
      <c r="F19" s="9">
        <v>307</v>
      </c>
      <c r="G19" s="9">
        <v>245</v>
      </c>
      <c r="H19" s="9">
        <v>279</v>
      </c>
      <c r="I19" s="9">
        <v>268</v>
      </c>
      <c r="K19" s="7" t="s">
        <v>26</v>
      </c>
      <c r="L19" s="9">
        <v>6925.2</v>
      </c>
      <c r="M19" s="9">
        <v>7284</v>
      </c>
      <c r="N19" s="9">
        <v>7544.1</v>
      </c>
      <c r="O19" s="9">
        <v>7973.1</v>
      </c>
      <c r="P19" s="9">
        <v>8322</v>
      </c>
      <c r="Q19" s="9">
        <v>8195.5</v>
      </c>
      <c r="R19" s="9">
        <v>8841.5</v>
      </c>
      <c r="S19" s="9">
        <v>9107.6</v>
      </c>
    </row>
    <row r="20" spans="1:19" s="8" customFormat="1" ht="11.25" x14ac:dyDescent="0.2">
      <c r="A20" s="7" t="s">
        <v>27</v>
      </c>
      <c r="B20" s="9">
        <v>15117</v>
      </c>
      <c r="C20" s="9">
        <v>15151</v>
      </c>
      <c r="D20" s="9">
        <v>15665</v>
      </c>
      <c r="E20" s="9">
        <v>15776</v>
      </c>
      <c r="F20" s="9">
        <v>15957</v>
      </c>
      <c r="G20" s="9">
        <v>15111</v>
      </c>
      <c r="H20" s="9">
        <v>15036</v>
      </c>
      <c r="I20" s="9">
        <v>15307</v>
      </c>
      <c r="K20" s="7" t="s">
        <v>27</v>
      </c>
      <c r="L20" s="9">
        <v>455090.8</v>
      </c>
      <c r="M20" s="9">
        <v>479617.9</v>
      </c>
      <c r="N20" s="9">
        <v>506678.9</v>
      </c>
      <c r="O20" s="9">
        <v>541503</v>
      </c>
      <c r="P20" s="9">
        <v>551773.69999999995</v>
      </c>
      <c r="Q20" s="9">
        <v>512874.8</v>
      </c>
      <c r="R20" s="9">
        <v>531550.30000000005</v>
      </c>
      <c r="S20" s="9">
        <v>546231.80000000005</v>
      </c>
    </row>
    <row r="21" spans="1:19" s="8" customFormat="1" ht="11.25" x14ac:dyDescent="0.2">
      <c r="A21" s="7" t="s">
        <v>28</v>
      </c>
      <c r="B21" s="9">
        <v>8787</v>
      </c>
      <c r="C21" s="9">
        <v>9118</v>
      </c>
      <c r="D21" s="9">
        <v>8984</v>
      </c>
      <c r="E21" s="9">
        <v>9154</v>
      </c>
      <c r="F21" s="9">
        <v>8821</v>
      </c>
      <c r="G21" s="9">
        <v>8633</v>
      </c>
      <c r="H21" s="9">
        <v>8908</v>
      </c>
      <c r="I21" s="9">
        <v>8734</v>
      </c>
      <c r="K21" s="7" t="s">
        <v>28</v>
      </c>
      <c r="L21" s="9">
        <v>226078.4</v>
      </c>
      <c r="M21" s="9">
        <v>231623.9</v>
      </c>
      <c r="N21" s="9">
        <v>246253.9</v>
      </c>
      <c r="O21" s="9">
        <v>256512.8</v>
      </c>
      <c r="P21" s="9">
        <v>259303.2</v>
      </c>
      <c r="Q21" s="9">
        <v>246324.3</v>
      </c>
      <c r="R21" s="9">
        <v>259950.1</v>
      </c>
      <c r="S21" s="9">
        <v>271718.09999999998</v>
      </c>
    </row>
    <row r="22" spans="1:19" s="8" customFormat="1" ht="11.25" x14ac:dyDescent="0.2">
      <c r="A22" s="7" t="s">
        <v>29</v>
      </c>
      <c r="B22" s="9">
        <v>11557</v>
      </c>
      <c r="C22" s="9">
        <v>12439</v>
      </c>
      <c r="D22" s="9">
        <v>13821</v>
      </c>
      <c r="E22" s="9">
        <v>15178</v>
      </c>
      <c r="F22" s="9">
        <v>16303</v>
      </c>
      <c r="G22" s="9">
        <v>16557</v>
      </c>
      <c r="H22" s="9">
        <v>17604</v>
      </c>
      <c r="I22" s="9">
        <v>17769</v>
      </c>
      <c r="K22" s="7" t="s">
        <v>29</v>
      </c>
      <c r="L22" s="9">
        <v>417547.6</v>
      </c>
      <c r="M22" s="9">
        <v>439590.3</v>
      </c>
      <c r="N22" s="9">
        <v>467190.1</v>
      </c>
      <c r="O22" s="9">
        <v>517458.6</v>
      </c>
      <c r="P22" s="9">
        <v>536180.1</v>
      </c>
      <c r="Q22" s="9">
        <v>541964.30000000005</v>
      </c>
      <c r="R22" s="9">
        <v>588356.1</v>
      </c>
      <c r="S22" s="9">
        <v>624911.4</v>
      </c>
    </row>
    <row r="23" spans="1:19" s="8" customFormat="1" ht="11.25" x14ac:dyDescent="0.2">
      <c r="A23" s="7" t="s">
        <v>30</v>
      </c>
      <c r="B23" s="9">
        <v>7340</v>
      </c>
      <c r="C23" s="9">
        <v>7107</v>
      </c>
      <c r="D23" s="9">
        <v>7207</v>
      </c>
      <c r="E23" s="9">
        <v>7346</v>
      </c>
      <c r="F23" s="9">
        <v>7396</v>
      </c>
      <c r="G23" s="9">
        <v>7340</v>
      </c>
      <c r="H23" s="9">
        <v>7373</v>
      </c>
      <c r="I23" s="9">
        <v>6944</v>
      </c>
      <c r="K23" s="7" t="s">
        <v>30</v>
      </c>
      <c r="L23" s="9">
        <v>175615.7</v>
      </c>
      <c r="M23" s="9">
        <v>188725</v>
      </c>
      <c r="N23" s="9">
        <v>197899.2</v>
      </c>
      <c r="O23" s="9">
        <v>208374.39999999999</v>
      </c>
      <c r="P23" s="9">
        <v>207112.7</v>
      </c>
      <c r="Q23" s="9">
        <v>200348.79999999999</v>
      </c>
      <c r="R23" s="9">
        <v>209313.3</v>
      </c>
      <c r="S23" s="9">
        <v>207705.2</v>
      </c>
    </row>
    <row r="24" spans="1:19" s="8" customFormat="1" ht="11.25" x14ac:dyDescent="0.2">
      <c r="A24" s="7" t="s">
        <v>31</v>
      </c>
      <c r="B24" s="9">
        <v>4559</v>
      </c>
      <c r="C24" s="9">
        <v>4277</v>
      </c>
      <c r="D24" s="9">
        <v>4416</v>
      </c>
      <c r="E24" s="9">
        <v>4717</v>
      </c>
      <c r="F24" s="9">
        <v>5353</v>
      </c>
      <c r="G24" s="9">
        <v>5386</v>
      </c>
      <c r="H24" s="9">
        <v>5013</v>
      </c>
      <c r="I24" s="9">
        <v>5155</v>
      </c>
      <c r="K24" s="7" t="s">
        <v>31</v>
      </c>
      <c r="L24" s="9">
        <v>160109.79999999999</v>
      </c>
      <c r="M24" s="9">
        <v>169995.3</v>
      </c>
      <c r="N24" s="9">
        <v>195740.79999999999</v>
      </c>
      <c r="O24" s="9">
        <v>223358.2</v>
      </c>
      <c r="P24" s="9">
        <v>252001.3</v>
      </c>
      <c r="Q24" s="9">
        <v>238103.8</v>
      </c>
      <c r="R24" s="9">
        <v>244549.7</v>
      </c>
      <c r="S24" s="9">
        <v>252801.1</v>
      </c>
    </row>
    <row r="25" spans="1:19" s="8" customFormat="1" ht="11.25" x14ac:dyDescent="0.2">
      <c r="A25" s="7" t="s">
        <v>32</v>
      </c>
      <c r="B25" s="9">
        <v>1384</v>
      </c>
      <c r="C25" s="9">
        <v>1475</v>
      </c>
      <c r="D25" s="9">
        <v>1556</v>
      </c>
      <c r="E25" s="9">
        <v>1759</v>
      </c>
      <c r="F25" s="9">
        <v>2061</v>
      </c>
      <c r="G25" s="9">
        <v>1768</v>
      </c>
      <c r="H25" s="9">
        <v>1794</v>
      </c>
      <c r="I25" s="9">
        <v>1927</v>
      </c>
      <c r="K25" s="7" t="s">
        <v>32</v>
      </c>
      <c r="L25" s="9">
        <v>37459.4</v>
      </c>
      <c r="M25" s="9">
        <v>39315.800000000003</v>
      </c>
      <c r="N25" s="9">
        <v>41589.4</v>
      </c>
      <c r="O25" s="9">
        <v>44639.4</v>
      </c>
      <c r="P25" s="9">
        <v>45902.8</v>
      </c>
      <c r="Q25" s="9">
        <v>41376.1</v>
      </c>
      <c r="R25" s="9">
        <v>41909.199999999997</v>
      </c>
      <c r="S25" s="9">
        <v>43123.3</v>
      </c>
    </row>
    <row r="26" spans="1:19" s="8" customFormat="1" ht="11.25" x14ac:dyDescent="0.2">
      <c r="A26" s="7" t="s">
        <v>33</v>
      </c>
      <c r="B26" s="9">
        <v>2188</v>
      </c>
      <c r="C26" s="9">
        <v>2389</v>
      </c>
      <c r="D26" s="9">
        <v>2252</v>
      </c>
      <c r="E26" s="9">
        <v>2486</v>
      </c>
      <c r="F26" s="9">
        <v>2740</v>
      </c>
      <c r="G26" s="9">
        <v>2379</v>
      </c>
      <c r="H26" s="9">
        <v>2655</v>
      </c>
      <c r="I26" s="9">
        <v>2661</v>
      </c>
      <c r="K26" s="7" t="s">
        <v>33</v>
      </c>
      <c r="L26" s="9">
        <v>66431.899999999994</v>
      </c>
      <c r="M26" s="9">
        <v>72946.399999999994</v>
      </c>
      <c r="N26" s="9">
        <v>80676.7</v>
      </c>
      <c r="O26" s="9">
        <v>91439.8</v>
      </c>
      <c r="P26" s="9">
        <v>98109.4</v>
      </c>
      <c r="Q26" s="9">
        <v>92481</v>
      </c>
      <c r="R26" s="9">
        <v>97042.8</v>
      </c>
      <c r="S26" s="9">
        <v>99857.2</v>
      </c>
    </row>
    <row r="27" spans="1:19" s="8" customFormat="1" ht="11.25" x14ac:dyDescent="0.2">
      <c r="A27" s="7" t="s">
        <v>34</v>
      </c>
      <c r="B27" s="9">
        <v>4715</v>
      </c>
      <c r="C27" s="9">
        <v>4735</v>
      </c>
      <c r="D27" s="9">
        <v>4846</v>
      </c>
      <c r="E27" s="9">
        <v>5033</v>
      </c>
      <c r="F27" s="9">
        <v>4975</v>
      </c>
      <c r="G27" s="9">
        <v>4779</v>
      </c>
      <c r="H27" s="9">
        <v>4958</v>
      </c>
      <c r="I27" s="9">
        <v>5046</v>
      </c>
      <c r="K27" s="7" t="s">
        <v>34</v>
      </c>
      <c r="L27" s="9">
        <v>131501.9</v>
      </c>
      <c r="M27" s="9">
        <v>134867.1</v>
      </c>
      <c r="N27" s="9">
        <v>142079</v>
      </c>
      <c r="O27" s="9">
        <v>155249.4</v>
      </c>
      <c r="P27" s="9">
        <v>158190.70000000001</v>
      </c>
      <c r="Q27" s="9">
        <v>143639</v>
      </c>
      <c r="R27" s="9">
        <v>148779.20000000001</v>
      </c>
      <c r="S27" s="9">
        <v>154562.4</v>
      </c>
    </row>
    <row r="28" spans="1:19" s="8" customFormat="1" ht="11.25" x14ac:dyDescent="0.2">
      <c r="A28" s="7" t="s">
        <v>35</v>
      </c>
      <c r="B28" s="9">
        <v>8467</v>
      </c>
      <c r="C28" s="9">
        <v>8587</v>
      </c>
      <c r="D28" s="9">
        <v>8663</v>
      </c>
      <c r="E28" s="9">
        <v>8874</v>
      </c>
      <c r="F28" s="9">
        <v>8782</v>
      </c>
      <c r="G28" s="9">
        <v>8534</v>
      </c>
      <c r="H28" s="9">
        <v>8660</v>
      </c>
      <c r="I28" s="9">
        <v>9098</v>
      </c>
      <c r="K28" s="7" t="s">
        <v>35</v>
      </c>
      <c r="L28" s="9">
        <v>246154.7</v>
      </c>
      <c r="M28" s="9">
        <v>247212.7</v>
      </c>
      <c r="N28" s="9">
        <v>263939.3</v>
      </c>
      <c r="O28" s="9">
        <v>285695</v>
      </c>
      <c r="P28" s="9">
        <v>285546.8</v>
      </c>
      <c r="Q28" s="9">
        <v>262251.3</v>
      </c>
      <c r="R28" s="9">
        <v>283519.2</v>
      </c>
      <c r="S28" s="9">
        <v>299409.3</v>
      </c>
    </row>
    <row r="29" spans="1:19" s="8" customFormat="1" ht="11.25" x14ac:dyDescent="0.2">
      <c r="A29" s="7" t="s">
        <v>36</v>
      </c>
      <c r="B29" s="9">
        <v>53786</v>
      </c>
      <c r="C29" s="9">
        <v>55082</v>
      </c>
      <c r="D29" s="9">
        <v>55823</v>
      </c>
      <c r="E29" s="9">
        <v>56164</v>
      </c>
      <c r="F29" s="9">
        <v>54779</v>
      </c>
      <c r="G29" s="9">
        <v>52525</v>
      </c>
      <c r="H29" s="9">
        <v>52045</v>
      </c>
      <c r="I29" s="9">
        <v>52060</v>
      </c>
      <c r="K29" s="7" t="s">
        <v>36</v>
      </c>
      <c r="L29" s="9">
        <v>1615229.6</v>
      </c>
      <c r="M29" s="9">
        <v>1680139.4</v>
      </c>
      <c r="N29" s="9">
        <v>1753290.3</v>
      </c>
      <c r="O29" s="9">
        <v>1796674.4</v>
      </c>
      <c r="P29" s="9">
        <v>1756293</v>
      </c>
      <c r="Q29" s="9">
        <v>1626745.6</v>
      </c>
      <c r="R29" s="9">
        <v>1714774</v>
      </c>
      <c r="S29" s="9">
        <v>1740356.9</v>
      </c>
    </row>
    <row r="30" spans="1:19" x14ac:dyDescent="0.25">
      <c r="A30" s="3" t="s">
        <v>47</v>
      </c>
    </row>
    <row r="31" spans="1:19" x14ac:dyDescent="0.25">
      <c r="A31" s="1"/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8</v>
      </c>
      <c r="I31" s="1" t="s">
        <v>9</v>
      </c>
      <c r="K31" t="s">
        <v>95</v>
      </c>
    </row>
    <row r="32" spans="1:19" x14ac:dyDescent="0.25">
      <c r="A32" s="1" t="s">
        <v>10</v>
      </c>
      <c r="B32" s="4">
        <f>B3/L3*100</f>
        <v>3.7444547573979201</v>
      </c>
      <c r="C32" s="4">
        <f>C3/M3*100</f>
        <v>3.5154668856618034</v>
      </c>
      <c r="D32" s="4">
        <f>D3/N3*100</f>
        <v>3.2704315234904739</v>
      </c>
      <c r="E32" s="4">
        <f>E3/O3*100</f>
        <v>3.0894841439543508</v>
      </c>
      <c r="F32" s="4">
        <f>F3/P3*100</f>
        <v>3.6230025827440957</v>
      </c>
      <c r="G32" s="4">
        <f>G3/Q3*100</f>
        <v>3.7250584895424952</v>
      </c>
      <c r="H32" s="4">
        <f>H3/R3*100</f>
        <v>3.4080224893540678</v>
      </c>
      <c r="I32" s="4">
        <f>I3/S3*100</f>
        <v>3.2676455761751941</v>
      </c>
      <c r="K32" s="25">
        <f>AVERAGE(B32:E32)</f>
        <v>3.4049593276261372</v>
      </c>
    </row>
    <row r="33" spans="1:11" x14ac:dyDescent="0.25">
      <c r="A33" s="1" t="s">
        <v>11</v>
      </c>
      <c r="B33" s="4">
        <f>B4/L4*100</f>
        <v>4.410628858655171</v>
      </c>
      <c r="C33" s="4">
        <f>C4/M4*100</f>
        <v>4.4932718917209584</v>
      </c>
      <c r="D33" s="4">
        <f>D4/N4*100</f>
        <v>4.4143211234987341</v>
      </c>
      <c r="E33" s="4">
        <f>E4/O4*100</f>
        <v>3.8550250120795124</v>
      </c>
      <c r="F33" s="4">
        <f>F4/P4*100</f>
        <v>3.7461899066285977</v>
      </c>
      <c r="G33" s="4">
        <f>G4/Q4*100</f>
        <v>3.7435316326504515</v>
      </c>
      <c r="H33" s="4">
        <f>H4/R4*100</f>
        <v>3.5723943228700219</v>
      </c>
      <c r="I33" s="4">
        <f>I4/S4*100</f>
        <v>3.4515162855959618</v>
      </c>
      <c r="K33" s="25">
        <f t="shared" ref="K33:K58" si="0">AVERAGE(B33:E33)</f>
        <v>4.2933117214885943</v>
      </c>
    </row>
    <row r="34" spans="1:11" x14ac:dyDescent="0.25">
      <c r="A34" s="1" t="s">
        <v>12</v>
      </c>
      <c r="B34" s="4">
        <f>B5/L5*100</f>
        <v>3.3497567762631242</v>
      </c>
      <c r="C34" s="4">
        <f>C5/M5*100</f>
        <v>3.3975582142596465</v>
      </c>
      <c r="D34" s="4">
        <f>D5/N5*100</f>
        <v>3.2550242044216908</v>
      </c>
      <c r="E34" s="4">
        <f>E5/O5*100</f>
        <v>3.1328782017410406</v>
      </c>
      <c r="F34" s="4">
        <f>F5/P5*100</f>
        <v>3.1915518915147283</v>
      </c>
      <c r="G34" s="4">
        <f>G5/Q5*100</f>
        <v>3.2491469454334871</v>
      </c>
      <c r="H34" s="4">
        <f>H5/R5*100</f>
        <v>3.0707826373705709</v>
      </c>
      <c r="I34" s="4">
        <f>I5/S5*100</f>
        <v>2.9926993836306721</v>
      </c>
      <c r="K34" s="25">
        <f t="shared" si="0"/>
        <v>3.2838043491713753</v>
      </c>
    </row>
    <row r="35" spans="1:11" x14ac:dyDescent="0.25">
      <c r="A35" s="1" t="s">
        <v>13</v>
      </c>
      <c r="B35" s="4">
        <f>B6/L6*100</f>
        <v>3.5414948320307928</v>
      </c>
      <c r="C35" s="4">
        <f>C6/M6*100</f>
        <v>3.5378932403529655</v>
      </c>
      <c r="D35" s="4">
        <f>D6/N6*100</f>
        <v>3.3781094745629603</v>
      </c>
      <c r="E35" s="4">
        <f>E6/O6*100</f>
        <v>3.3558452123873157</v>
      </c>
      <c r="F35" s="4">
        <f>F6/P6*100</f>
        <v>3.2361475814239515</v>
      </c>
      <c r="G35" s="4">
        <f>G6/Q6*100</f>
        <v>3.2463007234488042</v>
      </c>
      <c r="H35" s="4">
        <f>H6/R6*100</f>
        <v>2.9764101334022177</v>
      </c>
      <c r="I35" s="4">
        <f>I6/S6*100</f>
        <v>2.9315708152939215</v>
      </c>
      <c r="K35" s="25">
        <f t="shared" si="0"/>
        <v>3.4533356898335086</v>
      </c>
    </row>
    <row r="36" spans="1:11" x14ac:dyDescent="0.25">
      <c r="A36" s="1" t="s">
        <v>14</v>
      </c>
      <c r="B36" s="4">
        <f>B7/L7*100</f>
        <v>3.0663929758264916</v>
      </c>
      <c r="C36" s="4">
        <f>C7/M7*100</f>
        <v>2.9041479874901963</v>
      </c>
      <c r="D36" s="4">
        <f>D7/N7*100</f>
        <v>2.8310413992743597</v>
      </c>
      <c r="E36" s="4">
        <f>E7/O7*100</f>
        <v>2.6040161760352678</v>
      </c>
      <c r="F36" s="4">
        <f>F7/P7*100</f>
        <v>2.5784456447618598</v>
      </c>
      <c r="G36" s="4">
        <f>G7/Q7*100</f>
        <v>2.7957394367042068</v>
      </c>
      <c r="H36" s="4">
        <f>H7/R7*100</f>
        <v>2.6114456428488015</v>
      </c>
      <c r="I36" s="4">
        <f>I7/S7*100</f>
        <v>2.4958185788802285</v>
      </c>
      <c r="K36" s="25">
        <f t="shared" si="0"/>
        <v>2.8513996346565791</v>
      </c>
    </row>
    <row r="37" spans="1:11" x14ac:dyDescent="0.25">
      <c r="A37" s="1" t="s">
        <v>15</v>
      </c>
      <c r="B37" s="4">
        <f>B8/L8*100</f>
        <v>4.2349409431231351</v>
      </c>
      <c r="C37" s="4">
        <f>C8/M8*100</f>
        <v>4.1022506072939624</v>
      </c>
      <c r="D37" s="4">
        <f>D8/N8*100</f>
        <v>3.8264089009332243</v>
      </c>
      <c r="E37" s="4">
        <f>E8/O8*100</f>
        <v>3.6657140913111523</v>
      </c>
      <c r="F37" s="4">
        <f>F8/P8*100</f>
        <v>3.5325299746193988</v>
      </c>
      <c r="G37" s="4">
        <f>G8/Q8*100</f>
        <v>3.710186556557904</v>
      </c>
      <c r="H37" s="4">
        <f>H8/R8*100</f>
        <v>3.7769939741088505</v>
      </c>
      <c r="I37" s="4">
        <f>I8/S8*100</f>
        <v>3.4040927267911649</v>
      </c>
      <c r="K37" s="25">
        <f t="shared" si="0"/>
        <v>3.9573286356653683</v>
      </c>
    </row>
    <row r="38" spans="1:11" x14ac:dyDescent="0.25">
      <c r="A38" s="1" t="s">
        <v>16</v>
      </c>
      <c r="B38" s="4">
        <f>B9/L9*100</f>
        <v>3.6734060212331463</v>
      </c>
      <c r="C38" s="4">
        <f>C9/M9*100</f>
        <v>3.701687130766524</v>
      </c>
      <c r="D38" s="4">
        <f>D9/N9*100</f>
        <v>3.6560619767512299</v>
      </c>
      <c r="E38" s="4">
        <f>E9/O9*100</f>
        <v>3.5765361306695906</v>
      </c>
      <c r="F38" s="4">
        <f>F9/P9*100</f>
        <v>3.6819741269237856</v>
      </c>
      <c r="G38" s="4">
        <f>G9/Q9*100</f>
        <v>3.4267580663533685</v>
      </c>
      <c r="H38" s="4">
        <f>H9/R9*100</f>
        <v>3.2682965431128719</v>
      </c>
      <c r="I38" s="4">
        <f>I9/S9*100</f>
        <v>2.8872274652030194</v>
      </c>
      <c r="K38" s="25">
        <f t="shared" si="0"/>
        <v>3.6519228148551228</v>
      </c>
    </row>
    <row r="39" spans="1:11" x14ac:dyDescent="0.25">
      <c r="A39" s="1" t="s">
        <v>17</v>
      </c>
      <c r="B39" s="4">
        <f>B10/L10*100</f>
        <v>3.5560730042442876</v>
      </c>
      <c r="C39" s="4">
        <f>C10/M10*100</f>
        <v>3.5729054741842452</v>
      </c>
      <c r="D39" s="4">
        <f>D10/N10*100</f>
        <v>3.4814521499963362</v>
      </c>
      <c r="E39" s="4">
        <f>E10/O10*100</f>
        <v>3.4612093135400381</v>
      </c>
      <c r="F39" s="4">
        <f>F10/P10*100</f>
        <v>3.277851452001681</v>
      </c>
      <c r="G39" s="4">
        <f>G10/Q10*100</f>
        <v>3.695975724760872</v>
      </c>
      <c r="H39" s="4">
        <f>H10/R10*100</f>
        <v>3.4096566078044366</v>
      </c>
      <c r="I39" s="4">
        <f>I10/S10*100</f>
        <v>3.4131972210002908</v>
      </c>
      <c r="K39" s="25">
        <f t="shared" si="0"/>
        <v>3.5179099854912268</v>
      </c>
    </row>
    <row r="40" spans="1:11" x14ac:dyDescent="0.25">
      <c r="A40" s="1" t="s">
        <v>18</v>
      </c>
      <c r="B40" s="4">
        <f>B11/L11*100</f>
        <v>4.1104790483959759</v>
      </c>
      <c r="C40" s="4">
        <f>C11/M11*100</f>
        <v>3.9892279490931069</v>
      </c>
      <c r="D40" s="4">
        <f>D11/N11*100</f>
        <v>3.7429519991089304</v>
      </c>
      <c r="E40" s="4">
        <f>E11/O11*100</f>
        <v>3.5862541744656182</v>
      </c>
      <c r="F40" s="4">
        <f>F11/P11*100</f>
        <v>3.4167672831005627</v>
      </c>
      <c r="G40" s="4">
        <f>G11/Q11*100</f>
        <v>3.4073934848598593</v>
      </c>
      <c r="H40" s="4">
        <f>H11/R11*100</f>
        <v>3.3343530761450642</v>
      </c>
      <c r="I40" s="4">
        <f>I11/S11*100</f>
        <v>3.2162295009989585</v>
      </c>
      <c r="K40" s="25">
        <f t="shared" si="0"/>
        <v>3.8572282927659076</v>
      </c>
    </row>
    <row r="41" spans="1:11" x14ac:dyDescent="0.25">
      <c r="A41" s="1" t="s">
        <v>19</v>
      </c>
      <c r="B41" s="4">
        <f>B12/L12*100</f>
        <v>3.4114902015292889</v>
      </c>
      <c r="C41" s="4">
        <f>C12/M12*100</f>
        <v>3.220306754696773</v>
      </c>
      <c r="D41" s="4">
        <f>D12/N12*100</f>
        <v>3.1235219180192955</v>
      </c>
      <c r="E41" s="4">
        <f>E12/O12*100</f>
        <v>3.0011985211167951</v>
      </c>
      <c r="F41" s="4">
        <f>F12/P12*100</f>
        <v>2.9539292687897016</v>
      </c>
      <c r="G41" s="4">
        <f>G12/Q12*100</f>
        <v>3.0195216431495591</v>
      </c>
      <c r="H41" s="4">
        <f>H12/R12*100</f>
        <v>2.9176474480501371</v>
      </c>
      <c r="I41" s="4">
        <f>I12/S12*100</f>
        <v>2.8172284297700738</v>
      </c>
      <c r="K41" s="25">
        <f t="shared" si="0"/>
        <v>3.1891293488405381</v>
      </c>
    </row>
    <row r="42" spans="1:11" x14ac:dyDescent="0.25">
      <c r="A42" s="1" t="s">
        <v>20</v>
      </c>
      <c r="B42" s="4">
        <f>B13/L13*100</f>
        <v>3.3528012033164591</v>
      </c>
      <c r="C42" s="4">
        <f>C13/M13*100</f>
        <v>3.233280585232218</v>
      </c>
      <c r="D42" s="4">
        <f>D13/N13*100</f>
        <v>3.1160300247303865</v>
      </c>
      <c r="E42" s="4">
        <f>E13/O13*100</f>
        <v>2.9613476423276186</v>
      </c>
      <c r="F42" s="4">
        <f>F13/P13*100</f>
        <v>2.8259307378885339</v>
      </c>
      <c r="G42" s="4">
        <f>G13/Q13*100</f>
        <v>2.8820591477448372</v>
      </c>
      <c r="H42" s="4">
        <f>H13/R13*100</f>
        <v>2.807054587065859</v>
      </c>
      <c r="I42" s="4">
        <f>I13/S13*100</f>
        <v>2.7555901276962564</v>
      </c>
      <c r="K42" s="25">
        <f t="shared" si="0"/>
        <v>3.1658648639016707</v>
      </c>
    </row>
    <row r="43" spans="1:11" x14ac:dyDescent="0.25">
      <c r="A43" s="1" t="s">
        <v>21</v>
      </c>
      <c r="B43" s="4">
        <f>B14/L14*100</f>
        <v>6.722289771218537</v>
      </c>
      <c r="C43" s="4">
        <f>C14/M14*100</f>
        <v>6.3053829287595526</v>
      </c>
      <c r="D43" s="4">
        <f>D14/N14*100</f>
        <v>5.9139070447378916</v>
      </c>
      <c r="E43" s="4">
        <f>E14/O14*100</f>
        <v>5.5811226408832448</v>
      </c>
      <c r="F43" s="4">
        <f>F14/P14*100</f>
        <v>5.3016798868157746</v>
      </c>
      <c r="G43" s="4">
        <f>G14/Q14*100</f>
        <v>5.3704504010709275</v>
      </c>
      <c r="H43" s="4">
        <f>H14/R14*100</f>
        <v>5.2987224927964913</v>
      </c>
      <c r="I43" s="4">
        <f>I14/S14*100</f>
        <v>5.1921545201115098</v>
      </c>
      <c r="K43" s="25">
        <f t="shared" si="0"/>
        <v>6.1306755963998061</v>
      </c>
    </row>
    <row r="44" spans="1:11" x14ac:dyDescent="0.25">
      <c r="A44" s="1" t="s">
        <v>22</v>
      </c>
      <c r="B44" s="4">
        <f>B15/L15*100</f>
        <v>4.445711028783129</v>
      </c>
      <c r="C44" s="4">
        <f>C15/M15*100</f>
        <v>4.2841913739069097</v>
      </c>
      <c r="D44" s="4">
        <f>D15/N15*100</f>
        <v>4.2426661201537419</v>
      </c>
      <c r="E44" s="4">
        <f>E15/O15*100</f>
        <v>4.229059818229624</v>
      </c>
      <c r="F44" s="4">
        <f>F15/P15*100</f>
        <v>4.0257244419881175</v>
      </c>
      <c r="G44" s="4">
        <f>G15/Q15*100</f>
        <v>4.2155256521178872</v>
      </c>
      <c r="H44" s="4">
        <f>H15/R15*100</f>
        <v>4.3877765458669389</v>
      </c>
      <c r="I44" s="4">
        <f>I15/S15*100</f>
        <v>3.9375550099596976</v>
      </c>
      <c r="K44" s="25">
        <f t="shared" si="0"/>
        <v>4.3004070852683505</v>
      </c>
    </row>
    <row r="45" spans="1:11" x14ac:dyDescent="0.25">
      <c r="A45" s="1" t="s">
        <v>23</v>
      </c>
      <c r="B45" s="4">
        <f>B16/L16*100</f>
        <v>3.5513284992122895</v>
      </c>
      <c r="C45" s="4">
        <f>C16/M16*100</f>
        <v>3.5096324818816145</v>
      </c>
      <c r="D45" s="4">
        <f>D16/N16*100</f>
        <v>3.4740055126569072</v>
      </c>
      <c r="E45" s="4">
        <f>E16/O16*100</f>
        <v>3.6596888864917125</v>
      </c>
      <c r="F45" s="4">
        <f>F16/P16*100</f>
        <v>3.5730496618987209</v>
      </c>
      <c r="G45" s="4">
        <f>G16/Q16*100</f>
        <v>3.4818699034129286</v>
      </c>
      <c r="H45" s="4">
        <f>H16/R16*100</f>
        <v>3.337494421339267</v>
      </c>
      <c r="I45" s="4">
        <f>I16/S16*100</f>
        <v>3.024908915750538</v>
      </c>
      <c r="K45" s="25">
        <f t="shared" si="0"/>
        <v>3.5486638450606312</v>
      </c>
    </row>
    <row r="46" spans="1:11" x14ac:dyDescent="0.25">
      <c r="A46" s="1" t="s">
        <v>24</v>
      </c>
      <c r="B46" s="4">
        <f>B17/L17*100</f>
        <v>10.665602235305856</v>
      </c>
      <c r="C46" s="4">
        <f>C17/M17*100</f>
        <v>10.517607686088706</v>
      </c>
      <c r="D46" s="4">
        <f>D17/N17*100</f>
        <v>8.8315059919797871</v>
      </c>
      <c r="E46" s="4">
        <f>E17/O17*100</f>
        <v>8.0796242261201723</v>
      </c>
      <c r="F46" s="4">
        <f>F17/P17*100</f>
        <v>8.3496169473651562</v>
      </c>
      <c r="G46" s="4">
        <f>G17/Q17*100</f>
        <v>8.4532227911891411</v>
      </c>
      <c r="H46" s="4">
        <f>H17/R17*100</f>
        <v>8.0433395504073815</v>
      </c>
      <c r="I46" s="4">
        <f>I17/S17*100</f>
        <v>7.8976852707447796</v>
      </c>
      <c r="K46" s="25">
        <f t="shared" si="0"/>
        <v>9.5235850348736317</v>
      </c>
    </row>
    <row r="47" spans="1:11" x14ac:dyDescent="0.25">
      <c r="A47" s="1" t="s">
        <v>25</v>
      </c>
      <c r="B47" s="4">
        <f>B18/L18*100</f>
        <v>2.8532989273279568</v>
      </c>
      <c r="C47" s="4">
        <f>C18/M18*100</f>
        <v>2.9760472149262789</v>
      </c>
      <c r="D47" s="4">
        <f>D18/N18*100</f>
        <v>3.0368029050925767</v>
      </c>
      <c r="E47" s="4">
        <f>E18/O18*100</f>
        <v>3.0320249137312865</v>
      </c>
      <c r="F47" s="4">
        <f>F18/P18*100</f>
        <v>3.0211744160663612</v>
      </c>
      <c r="G47" s="4">
        <f>G18/Q18*100</f>
        <v>3.1142064435762413</v>
      </c>
      <c r="H47" s="4">
        <f>H18/R18*100</f>
        <v>2.7802134213365743</v>
      </c>
      <c r="I47" s="4">
        <f>I18/S18*100</f>
        <v>2.6226490350688798</v>
      </c>
      <c r="K47" s="25">
        <f t="shared" si="0"/>
        <v>2.9745434902695247</v>
      </c>
    </row>
    <row r="48" spans="1:11" x14ac:dyDescent="0.25">
      <c r="A48" s="1" t="s">
        <v>26</v>
      </c>
      <c r="B48" s="4">
        <f>B19/L19*100</f>
        <v>3.5955640270317106</v>
      </c>
      <c r="C48" s="4">
        <f>C19/M19*100</f>
        <v>2.7045579352004396</v>
      </c>
      <c r="D48" s="4">
        <f>D19/N19*100</f>
        <v>2.5980567595869619</v>
      </c>
      <c r="E48" s="4">
        <f>E19/O19*100</f>
        <v>2.5460611305514793</v>
      </c>
      <c r="F48" s="4">
        <f>F19/P19*100</f>
        <v>3.6890170632059598</v>
      </c>
      <c r="G48" s="4">
        <f>G19/Q19*100</f>
        <v>2.9894454273686777</v>
      </c>
      <c r="H48" s="4">
        <f>H19/R19*100</f>
        <v>3.1555731493524855</v>
      </c>
      <c r="I48" s="4">
        <f>I19/S19*100</f>
        <v>2.9425973911897754</v>
      </c>
      <c r="K48" s="25">
        <f t="shared" si="0"/>
        <v>2.8610599630926479</v>
      </c>
    </row>
    <row r="49" spans="1:11" x14ac:dyDescent="0.25">
      <c r="A49" s="1" t="s">
        <v>27</v>
      </c>
      <c r="B49" s="4">
        <f>B20/L20*100</f>
        <v>3.3217546915912166</v>
      </c>
      <c r="C49" s="4">
        <f>C20/M20*100</f>
        <v>3.1589730074711553</v>
      </c>
      <c r="D49" s="4">
        <f>D20/N20*100</f>
        <v>3.0917016674663182</v>
      </c>
      <c r="E49" s="4">
        <f>E20/O20*100</f>
        <v>2.9133725944269928</v>
      </c>
      <c r="F49" s="4">
        <f>F20/P20*100</f>
        <v>2.8919464628343108</v>
      </c>
      <c r="G49" s="4">
        <f>G20/Q20*100</f>
        <v>2.9463331011779093</v>
      </c>
      <c r="H49" s="4">
        <f>H20/R20*100</f>
        <v>2.8287068975410228</v>
      </c>
      <c r="I49" s="4">
        <f>I20/S20*100</f>
        <v>2.8022901632603592</v>
      </c>
      <c r="K49" s="25">
        <f t="shared" si="0"/>
        <v>3.1214504902389208</v>
      </c>
    </row>
    <row r="50" spans="1:11" x14ac:dyDescent="0.25">
      <c r="A50" s="1" t="s">
        <v>28</v>
      </c>
      <c r="B50" s="4">
        <f>B21/L21*100</f>
        <v>3.8867047891350968</v>
      </c>
      <c r="C50" s="4">
        <f>C21/M21*100</f>
        <v>3.9365540429981536</v>
      </c>
      <c r="D50" s="4">
        <f>D21/N21*100</f>
        <v>3.6482670934348658</v>
      </c>
      <c r="E50" s="4">
        <f>E21/O21*100</f>
        <v>3.5686328323576837</v>
      </c>
      <c r="F50" s="4">
        <f>F21/P21*100</f>
        <v>3.4018091562310069</v>
      </c>
      <c r="G50" s="4">
        <f>G21/Q21*100</f>
        <v>3.5047293344586792</v>
      </c>
      <c r="H50" s="4">
        <f>H21/R21*100</f>
        <v>3.4268115303667899</v>
      </c>
      <c r="I50" s="4">
        <f>I21/S21*100</f>
        <v>3.2143607658083875</v>
      </c>
      <c r="K50" s="25">
        <f t="shared" si="0"/>
        <v>3.7600396894814501</v>
      </c>
    </row>
    <row r="51" spans="1:11" x14ac:dyDescent="0.25">
      <c r="A51" s="1" t="s">
        <v>29</v>
      </c>
      <c r="B51" s="4">
        <f>B22/L22*100</f>
        <v>2.7678281470184478</v>
      </c>
      <c r="C51" s="4">
        <f>C22/M22*100</f>
        <v>2.8296802727448718</v>
      </c>
      <c r="D51" s="4">
        <f>D22/N22*100</f>
        <v>2.9583246734038244</v>
      </c>
      <c r="E51" s="4">
        <f>E22/O22*100</f>
        <v>2.9331815144245357</v>
      </c>
      <c r="F51" s="4">
        <f>F22/P22*100</f>
        <v>3.0405828190938085</v>
      </c>
      <c r="G51" s="4">
        <f>G22/Q22*100</f>
        <v>3.0549982720264044</v>
      </c>
      <c r="H51" s="4">
        <f>H22/R22*100</f>
        <v>2.9920655195042594</v>
      </c>
      <c r="I51" s="4">
        <f>I22/S22*100</f>
        <v>2.8434430864919409</v>
      </c>
      <c r="K51" s="25">
        <f t="shared" si="0"/>
        <v>2.8722536518979203</v>
      </c>
    </row>
    <row r="52" spans="1:11" x14ac:dyDescent="0.25">
      <c r="A52" s="1" t="s">
        <v>30</v>
      </c>
      <c r="B52" s="4">
        <f>B23/L23*100</f>
        <v>4.1795807550236113</v>
      </c>
      <c r="C52" s="4">
        <f>C23/M23*100</f>
        <v>3.7657967942773882</v>
      </c>
      <c r="D52" s="4">
        <f>D23/N23*100</f>
        <v>3.6417529732308163</v>
      </c>
      <c r="E52" s="4">
        <f>E23/O23*100</f>
        <v>3.5253850760938001</v>
      </c>
      <c r="F52" s="4">
        <f>F23/P23*100</f>
        <v>3.5710026473509346</v>
      </c>
      <c r="G52" s="4">
        <f>G23/Q23*100</f>
        <v>3.663610663003722</v>
      </c>
      <c r="H52" s="4">
        <f>H23/R23*100</f>
        <v>3.5224708606667612</v>
      </c>
      <c r="I52" s="4">
        <f>I23/S23*100</f>
        <v>3.3431998813703268</v>
      </c>
      <c r="K52" s="25">
        <f t="shared" si="0"/>
        <v>3.7781288996564037</v>
      </c>
    </row>
    <row r="53" spans="1:11" x14ac:dyDescent="0.25">
      <c r="A53" s="1" t="s">
        <v>31</v>
      </c>
      <c r="B53" s="4">
        <f>B24/L24*100</f>
        <v>2.8474209573680067</v>
      </c>
      <c r="C53" s="4">
        <f>C24/M24*100</f>
        <v>2.5159519116116744</v>
      </c>
      <c r="D53" s="4">
        <f>D24/N24*100</f>
        <v>2.2560447285389662</v>
      </c>
      <c r="E53" s="4">
        <f>E24/O24*100</f>
        <v>2.1118544114341895</v>
      </c>
      <c r="F53" s="4">
        <f>F24/P24*100</f>
        <v>2.1241953910555225</v>
      </c>
      <c r="G53" s="4">
        <f>G24/Q24*100</f>
        <v>2.2620386570898909</v>
      </c>
      <c r="H53" s="4">
        <f>H24/R24*100</f>
        <v>2.0498900632468575</v>
      </c>
      <c r="I53" s="4">
        <f>I24/S24*100</f>
        <v>2.0391525195103974</v>
      </c>
      <c r="K53" s="25">
        <f t="shared" si="0"/>
        <v>2.4328180022382093</v>
      </c>
    </row>
    <row r="54" spans="1:11" x14ac:dyDescent="0.25">
      <c r="A54" s="1" t="s">
        <v>32</v>
      </c>
      <c r="B54" s="4">
        <f>B25/L25*100</f>
        <v>3.6946667592113061</v>
      </c>
      <c r="C54" s="4">
        <f>C25/M25*100</f>
        <v>3.7516723556432776</v>
      </c>
      <c r="D54" s="4">
        <f>D25/N25*100</f>
        <v>3.7413379370705031</v>
      </c>
      <c r="E54" s="4">
        <f>E25/O25*100</f>
        <v>3.9404651496211862</v>
      </c>
      <c r="F54" s="4">
        <f>F25/P25*100</f>
        <v>4.4899221833962191</v>
      </c>
      <c r="G54" s="4">
        <f>G25/Q25*100</f>
        <v>4.2729981801088073</v>
      </c>
      <c r="H54" s="4">
        <f>H25/R25*100</f>
        <v>4.2806830003913232</v>
      </c>
      <c r="I54" s="4">
        <f>I25/S25*100</f>
        <v>4.4685819498971551</v>
      </c>
      <c r="K54" s="25">
        <f t="shared" si="0"/>
        <v>3.7820355503865684</v>
      </c>
    </row>
    <row r="55" spans="1:11" x14ac:dyDescent="0.25">
      <c r="A55" s="1" t="s">
        <v>33</v>
      </c>
      <c r="B55" s="4">
        <f>B26/L26*100</f>
        <v>3.2935984067895094</v>
      </c>
      <c r="C55" s="4">
        <f>C26/M26*100</f>
        <v>3.2750074026956781</v>
      </c>
      <c r="D55" s="4">
        <f>D26/N26*100</f>
        <v>2.7913883438464886</v>
      </c>
      <c r="E55" s="4">
        <f>E26/O26*100</f>
        <v>2.718728606143058</v>
      </c>
      <c r="F55" s="4">
        <f>F26/P26*100</f>
        <v>2.792800689842156</v>
      </c>
      <c r="G55" s="4">
        <f>G26/Q26*100</f>
        <v>2.5724202809225676</v>
      </c>
      <c r="H55" s="4">
        <f>H26/R26*100</f>
        <v>2.7359062186993777</v>
      </c>
      <c r="I55" s="4">
        <f>I26/S26*100</f>
        <v>2.6648053420284166</v>
      </c>
      <c r="K55" s="25">
        <f t="shared" si="0"/>
        <v>3.0196806898686837</v>
      </c>
    </row>
    <row r="56" spans="1:11" x14ac:dyDescent="0.25">
      <c r="A56" s="1" t="s">
        <v>34</v>
      </c>
      <c r="B56" s="4">
        <f>B27/L27*100</f>
        <v>3.5854995251019184</v>
      </c>
      <c r="C56" s="4">
        <f>C27/M27*100</f>
        <v>3.5108636576303636</v>
      </c>
      <c r="D56" s="4">
        <f>D27/N27*100</f>
        <v>3.4107785105469488</v>
      </c>
      <c r="E56" s="4">
        <f>E27/O27*100</f>
        <v>3.2418804839181345</v>
      </c>
      <c r="F56" s="4">
        <f>F27/P27*100</f>
        <v>3.1449383560474788</v>
      </c>
      <c r="G56" s="4">
        <f>G27/Q27*100</f>
        <v>3.3270908318771366</v>
      </c>
      <c r="H56" s="4">
        <f>H27/R27*100</f>
        <v>3.3324550743652335</v>
      </c>
      <c r="I56" s="4">
        <f>I27/S27*100</f>
        <v>3.2647008586823185</v>
      </c>
      <c r="K56" s="25">
        <f t="shared" si="0"/>
        <v>3.4372555442993411</v>
      </c>
    </row>
    <row r="57" spans="1:11" x14ac:dyDescent="0.25">
      <c r="A57" s="1" t="s">
        <v>35</v>
      </c>
      <c r="B57" s="4">
        <f>B28/L28*100</f>
        <v>3.439706818516973</v>
      </c>
      <c r="C57" s="4">
        <f>C28/M28*100</f>
        <v>3.4735270477608959</v>
      </c>
      <c r="D57" s="4">
        <f>D28/N28*100</f>
        <v>3.2821940499198115</v>
      </c>
      <c r="E57" s="4">
        <f>E28/O28*100</f>
        <v>3.1061096624022122</v>
      </c>
      <c r="F57" s="4">
        <f>F28/P28*100</f>
        <v>3.0755028597764014</v>
      </c>
      <c r="G57" s="4">
        <f>G28/Q28*100</f>
        <v>3.2541306754246788</v>
      </c>
      <c r="H57" s="4">
        <f>H28/R28*100</f>
        <v>3.0544668579764616</v>
      </c>
      <c r="I57" s="4">
        <f>I28/S28*100</f>
        <v>3.0386497680599769</v>
      </c>
      <c r="K57" s="25">
        <f t="shared" si="0"/>
        <v>3.3253843946499728</v>
      </c>
    </row>
    <row r="58" spans="1:11" x14ac:dyDescent="0.25">
      <c r="A58" s="1" t="s">
        <v>36</v>
      </c>
      <c r="B58" s="4">
        <f>B29/L29*100</f>
        <v>3.3299290701458171</v>
      </c>
      <c r="C58" s="4">
        <f>C29/M29*100</f>
        <v>3.2784184455170804</v>
      </c>
      <c r="D58" s="4">
        <f>D29/N29*100</f>
        <v>3.1838994375318221</v>
      </c>
      <c r="E58" s="4">
        <f>E29/O29*100</f>
        <v>3.1259976765962718</v>
      </c>
      <c r="F58" s="4">
        <f>F29/P29*100</f>
        <v>3.1190126021113791</v>
      </c>
      <c r="G58" s="4">
        <f>G29/Q29*100</f>
        <v>3.2288392235393171</v>
      </c>
      <c r="H58" s="4">
        <f>H29/R29*100</f>
        <v>3.0350938374386365</v>
      </c>
      <c r="I58" s="4">
        <f>I29/S29*100</f>
        <v>2.991340454363125</v>
      </c>
      <c r="K58" s="25">
        <f t="shared" si="0"/>
        <v>3.2295611574477481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input table for PCA</vt:lpstr>
      <vt:lpstr>res prod</vt:lpstr>
      <vt:lpstr>emplo</vt:lpstr>
      <vt:lpstr>risk of pov</vt:lpstr>
      <vt:lpstr>life exp</vt:lpstr>
      <vt:lpstr>emis</vt:lpstr>
      <vt:lpstr>ren energy</vt:lpstr>
      <vt:lpstr>ener cons</vt:lpstr>
      <vt:lpstr>trans</vt:lpstr>
      <vt:lpstr>develop</vt:lpstr>
      <vt:lpstr>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Bolcarova Paula</cp:lastModifiedBy>
  <dcterms:created xsi:type="dcterms:W3CDTF">2013-11-05T19:32:47Z</dcterms:created>
  <dcterms:modified xsi:type="dcterms:W3CDTF">2013-12-12T13:45:26Z</dcterms:modified>
</cp:coreProperties>
</file>