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5" yWindow="0" windowWidth="12045" windowHeight="11580" tabRatio="892"/>
  </bookViews>
  <sheets>
    <sheet name="2011 growth function" sheetId="3" r:id="rId1"/>
    <sheet name="2011 growth and RSL" sheetId="4" r:id="rId2"/>
    <sheet name="2012 PBR - length " sheetId="2" r:id="rId3"/>
    <sheet name="2012 PBR -  Calcein" sheetId="5" r:id="rId4"/>
  </sheets>
  <calcPr calcId="145621"/>
</workbook>
</file>

<file path=xl/calcChain.xml><?xml version="1.0" encoding="utf-8"?>
<calcChain xmlns="http://schemas.openxmlformats.org/spreadsheetml/2006/main">
  <c r="F38" i="5" l="1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0" i="5"/>
  <c r="F9" i="5"/>
  <c r="F8" i="5"/>
  <c r="F7" i="5"/>
  <c r="F6" i="5"/>
  <c r="F5" i="5"/>
  <c r="F4" i="5"/>
  <c r="N4" i="3" l="1"/>
  <c r="O4" i="3" s="1"/>
  <c r="R40" i="4" l="1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39" i="4"/>
  <c r="N177" i="4"/>
  <c r="O177" i="4" s="1"/>
  <c r="N176" i="4"/>
  <c r="O176" i="4" s="1"/>
  <c r="N175" i="4"/>
  <c r="O175" i="4" s="1"/>
  <c r="N174" i="4"/>
  <c r="O174" i="4" s="1"/>
  <c r="N173" i="4"/>
  <c r="O173" i="4" s="1"/>
  <c r="N172" i="4"/>
  <c r="O172" i="4" s="1"/>
  <c r="N171" i="4"/>
  <c r="O171" i="4" s="1"/>
  <c r="N170" i="4"/>
  <c r="O170" i="4" s="1"/>
  <c r="N169" i="4"/>
  <c r="O169" i="4" s="1"/>
  <c r="N168" i="4"/>
  <c r="O168" i="4" s="1"/>
  <c r="N167" i="4"/>
  <c r="O167" i="4" s="1"/>
  <c r="N166" i="4"/>
  <c r="O166" i="4" s="1"/>
  <c r="N165" i="4"/>
  <c r="O165" i="4" s="1"/>
  <c r="N164" i="4"/>
  <c r="O164" i="4" s="1"/>
  <c r="N163" i="4"/>
  <c r="O163" i="4" s="1"/>
  <c r="N162" i="4"/>
  <c r="O162" i="4" s="1"/>
  <c r="N161" i="4"/>
  <c r="O161" i="4" s="1"/>
  <c r="N160" i="4"/>
  <c r="O160" i="4" s="1"/>
  <c r="N159" i="4"/>
  <c r="O159" i="4" s="1"/>
  <c r="S159" i="4" s="1"/>
  <c r="N158" i="4"/>
  <c r="O158" i="4" s="1"/>
  <c r="N157" i="4"/>
  <c r="O157" i="4" s="1"/>
  <c r="N156" i="4"/>
  <c r="O156" i="4" s="1"/>
  <c r="N155" i="4"/>
  <c r="O155" i="4" s="1"/>
  <c r="N154" i="4"/>
  <c r="O154" i="4" s="1"/>
  <c r="N153" i="4"/>
  <c r="O153" i="4" s="1"/>
  <c r="N152" i="4"/>
  <c r="O152" i="4" s="1"/>
  <c r="N151" i="4"/>
  <c r="O151" i="4" s="1"/>
  <c r="S151" i="4" s="1"/>
  <c r="N150" i="4"/>
  <c r="O150" i="4" s="1"/>
  <c r="N149" i="4"/>
  <c r="O149" i="4" s="1"/>
  <c r="N148" i="4"/>
  <c r="O148" i="4" s="1"/>
  <c r="N147" i="4"/>
  <c r="O147" i="4" s="1"/>
  <c r="N146" i="4"/>
  <c r="O146" i="4" s="1"/>
  <c r="N145" i="4"/>
  <c r="O145" i="4" s="1"/>
  <c r="N144" i="4"/>
  <c r="O144" i="4" s="1"/>
  <c r="N143" i="4"/>
  <c r="O143" i="4" s="1"/>
  <c r="N142" i="4"/>
  <c r="O142" i="4" s="1"/>
  <c r="N141" i="4"/>
  <c r="O141" i="4" s="1"/>
  <c r="N140" i="4"/>
  <c r="O140" i="4" s="1"/>
  <c r="N139" i="4"/>
  <c r="O139" i="4" s="1"/>
  <c r="N138" i="4"/>
  <c r="O138" i="4" s="1"/>
  <c r="N137" i="4"/>
  <c r="O137" i="4" s="1"/>
  <c r="N136" i="4"/>
  <c r="O136" i="4" s="1"/>
  <c r="N135" i="4"/>
  <c r="O135" i="4" s="1"/>
  <c r="S135" i="4" s="1"/>
  <c r="N134" i="4"/>
  <c r="O134" i="4" s="1"/>
  <c r="N133" i="4"/>
  <c r="O133" i="4" s="1"/>
  <c r="N132" i="4"/>
  <c r="O132" i="4" s="1"/>
  <c r="N131" i="4"/>
  <c r="O131" i="4" s="1"/>
  <c r="N130" i="4"/>
  <c r="O130" i="4" s="1"/>
  <c r="N129" i="4"/>
  <c r="O129" i="4" s="1"/>
  <c r="N128" i="4"/>
  <c r="O128" i="4" s="1"/>
  <c r="N127" i="4"/>
  <c r="O127" i="4" s="1"/>
  <c r="S127" i="4" s="1"/>
  <c r="N126" i="4"/>
  <c r="O126" i="4" s="1"/>
  <c r="N125" i="4"/>
  <c r="O125" i="4" s="1"/>
  <c r="N124" i="4"/>
  <c r="O124" i="4" s="1"/>
  <c r="N123" i="4"/>
  <c r="O123" i="4" s="1"/>
  <c r="N122" i="4"/>
  <c r="O122" i="4" s="1"/>
  <c r="N121" i="4"/>
  <c r="O121" i="4" s="1"/>
  <c r="N120" i="4"/>
  <c r="O120" i="4" s="1"/>
  <c r="N119" i="4"/>
  <c r="O119" i="4" s="1"/>
  <c r="S119" i="4" s="1"/>
  <c r="N118" i="4"/>
  <c r="O118" i="4" s="1"/>
  <c r="N117" i="4"/>
  <c r="O117" i="4" s="1"/>
  <c r="N116" i="4"/>
  <c r="O116" i="4" s="1"/>
  <c r="N115" i="4"/>
  <c r="O115" i="4" s="1"/>
  <c r="N114" i="4"/>
  <c r="O114" i="4" s="1"/>
  <c r="N113" i="4"/>
  <c r="O113" i="4" s="1"/>
  <c r="N112" i="4"/>
  <c r="O112" i="4" s="1"/>
  <c r="N111" i="4"/>
  <c r="O111" i="4" s="1"/>
  <c r="S111" i="4" s="1"/>
  <c r="N110" i="4"/>
  <c r="O110" i="4" s="1"/>
  <c r="N109" i="4"/>
  <c r="O109" i="4" s="1"/>
  <c r="N108" i="4"/>
  <c r="O108" i="4" s="1"/>
  <c r="N107" i="4"/>
  <c r="O107" i="4" s="1"/>
  <c r="N106" i="4"/>
  <c r="O106" i="4" s="1"/>
  <c r="N105" i="4"/>
  <c r="O105" i="4" s="1"/>
  <c r="N104" i="4"/>
  <c r="O104" i="4" s="1"/>
  <c r="N103" i="4"/>
  <c r="O103" i="4" s="1"/>
  <c r="S103" i="4" s="1"/>
  <c r="N102" i="4"/>
  <c r="O102" i="4" s="1"/>
  <c r="N101" i="4"/>
  <c r="O101" i="4" s="1"/>
  <c r="N100" i="4"/>
  <c r="O100" i="4" s="1"/>
  <c r="N99" i="4"/>
  <c r="O99" i="4" s="1"/>
  <c r="N98" i="4"/>
  <c r="O98" i="4" s="1"/>
  <c r="N97" i="4"/>
  <c r="O97" i="4" s="1"/>
  <c r="N96" i="4"/>
  <c r="O96" i="4" s="1"/>
  <c r="N95" i="4"/>
  <c r="O95" i="4" s="1"/>
  <c r="S95" i="4" s="1"/>
  <c r="N94" i="4"/>
  <c r="O94" i="4" s="1"/>
  <c r="N93" i="4"/>
  <c r="O93" i="4" s="1"/>
  <c r="N92" i="4"/>
  <c r="O92" i="4" s="1"/>
  <c r="N91" i="4"/>
  <c r="O91" i="4" s="1"/>
  <c r="N90" i="4"/>
  <c r="O90" i="4" s="1"/>
  <c r="N89" i="4"/>
  <c r="O89" i="4" s="1"/>
  <c r="N88" i="4"/>
  <c r="O88" i="4" s="1"/>
  <c r="N87" i="4"/>
  <c r="O87" i="4" s="1"/>
  <c r="S87" i="4" s="1"/>
  <c r="N86" i="4"/>
  <c r="O86" i="4" s="1"/>
  <c r="N85" i="4"/>
  <c r="O85" i="4" s="1"/>
  <c r="N84" i="4"/>
  <c r="O84" i="4" s="1"/>
  <c r="N83" i="4"/>
  <c r="O83" i="4" s="1"/>
  <c r="N82" i="4"/>
  <c r="O82" i="4" s="1"/>
  <c r="N81" i="4"/>
  <c r="O81" i="4" s="1"/>
  <c r="N80" i="4"/>
  <c r="O80" i="4" s="1"/>
  <c r="N79" i="4"/>
  <c r="O79" i="4" s="1"/>
  <c r="S79" i="4" s="1"/>
  <c r="N78" i="4"/>
  <c r="O78" i="4" s="1"/>
  <c r="N77" i="4"/>
  <c r="O77" i="4" s="1"/>
  <c r="N76" i="4"/>
  <c r="O76" i="4" s="1"/>
  <c r="N75" i="4"/>
  <c r="O75" i="4" s="1"/>
  <c r="N74" i="4"/>
  <c r="O74" i="4" s="1"/>
  <c r="N73" i="4"/>
  <c r="O73" i="4" s="1"/>
  <c r="N72" i="4"/>
  <c r="O72" i="4" s="1"/>
  <c r="N71" i="4"/>
  <c r="O71" i="4" s="1"/>
  <c r="S71" i="4" s="1"/>
  <c r="N70" i="4"/>
  <c r="O70" i="4" s="1"/>
  <c r="N69" i="4"/>
  <c r="O69" i="4" s="1"/>
  <c r="N68" i="4"/>
  <c r="O68" i="4" s="1"/>
  <c r="N67" i="4"/>
  <c r="O67" i="4" s="1"/>
  <c r="N66" i="4"/>
  <c r="O66" i="4" s="1"/>
  <c r="N65" i="4"/>
  <c r="O65" i="4" s="1"/>
  <c r="N64" i="4"/>
  <c r="O64" i="4" s="1"/>
  <c r="N63" i="4"/>
  <c r="O63" i="4" s="1"/>
  <c r="S63" i="4" s="1"/>
  <c r="N62" i="4"/>
  <c r="O62" i="4" s="1"/>
  <c r="N61" i="4"/>
  <c r="O61" i="4" s="1"/>
  <c r="N60" i="4"/>
  <c r="O60" i="4" s="1"/>
  <c r="N59" i="4"/>
  <c r="O59" i="4" s="1"/>
  <c r="N58" i="4"/>
  <c r="O58" i="4" s="1"/>
  <c r="N57" i="4"/>
  <c r="O57" i="4" s="1"/>
  <c r="N56" i="4"/>
  <c r="O56" i="4" s="1"/>
  <c r="N55" i="4"/>
  <c r="O55" i="4" s="1"/>
  <c r="S55" i="4" s="1"/>
  <c r="N54" i="4"/>
  <c r="O54" i="4" s="1"/>
  <c r="N53" i="4"/>
  <c r="O53" i="4" s="1"/>
  <c r="N52" i="4"/>
  <c r="O52" i="4" s="1"/>
  <c r="N51" i="4"/>
  <c r="O51" i="4" s="1"/>
  <c r="N50" i="4"/>
  <c r="O50" i="4" s="1"/>
  <c r="N49" i="4"/>
  <c r="O49" i="4" s="1"/>
  <c r="N48" i="4"/>
  <c r="O48" i="4" s="1"/>
  <c r="N47" i="4"/>
  <c r="O47" i="4" s="1"/>
  <c r="S47" i="4" s="1"/>
  <c r="N46" i="4"/>
  <c r="O46" i="4" s="1"/>
  <c r="N45" i="4"/>
  <c r="O45" i="4" s="1"/>
  <c r="N44" i="4"/>
  <c r="O44" i="4" s="1"/>
  <c r="N43" i="4"/>
  <c r="O43" i="4" s="1"/>
  <c r="N42" i="4"/>
  <c r="O42" i="4" s="1"/>
  <c r="N41" i="4"/>
  <c r="O41" i="4" s="1"/>
  <c r="N40" i="4"/>
  <c r="O40" i="4" s="1"/>
  <c r="N39" i="4"/>
  <c r="O39" i="4" s="1"/>
  <c r="S39" i="4" s="1"/>
  <c r="N38" i="4"/>
  <c r="O38" i="4" s="1"/>
  <c r="N37" i="4"/>
  <c r="O37" i="4" s="1"/>
  <c r="N36" i="4"/>
  <c r="O36" i="4" s="1"/>
  <c r="N35" i="4"/>
  <c r="O35" i="4" s="1"/>
  <c r="N34" i="4"/>
  <c r="O34" i="4" s="1"/>
  <c r="N33" i="4"/>
  <c r="O33" i="4" s="1"/>
  <c r="N32" i="4"/>
  <c r="O32" i="4" s="1"/>
  <c r="N31" i="4"/>
  <c r="O31" i="4" s="1"/>
  <c r="N30" i="4"/>
  <c r="O30" i="4" s="1"/>
  <c r="N29" i="4"/>
  <c r="O29" i="4" s="1"/>
  <c r="N28" i="4"/>
  <c r="O28" i="4" s="1"/>
  <c r="N27" i="4"/>
  <c r="O27" i="4" s="1"/>
  <c r="N26" i="4"/>
  <c r="O26" i="4" s="1"/>
  <c r="N25" i="4"/>
  <c r="O25" i="4" s="1"/>
  <c r="N24" i="4"/>
  <c r="O24" i="4" s="1"/>
  <c r="N23" i="4"/>
  <c r="O23" i="4" s="1"/>
  <c r="N22" i="4"/>
  <c r="O22" i="4" s="1"/>
  <c r="N21" i="4"/>
  <c r="O21" i="4" s="1"/>
  <c r="N20" i="4"/>
  <c r="O20" i="4" s="1"/>
  <c r="N19" i="4"/>
  <c r="O19" i="4" s="1"/>
  <c r="N18" i="4"/>
  <c r="O18" i="4" s="1"/>
  <c r="N17" i="4"/>
  <c r="O17" i="4" s="1"/>
  <c r="N16" i="4"/>
  <c r="O16" i="4" s="1"/>
  <c r="N15" i="4"/>
  <c r="O15" i="4" s="1"/>
  <c r="N14" i="4"/>
  <c r="O14" i="4" s="1"/>
  <c r="N13" i="4"/>
  <c r="O13" i="4" s="1"/>
  <c r="N12" i="4"/>
  <c r="O12" i="4" s="1"/>
  <c r="N11" i="4"/>
  <c r="O11" i="4" s="1"/>
  <c r="N10" i="4"/>
  <c r="O10" i="4" s="1"/>
  <c r="N9" i="4"/>
  <c r="O9" i="4" s="1"/>
  <c r="N8" i="4"/>
  <c r="O8" i="4" s="1"/>
  <c r="N7" i="4"/>
  <c r="O7" i="4" s="1"/>
  <c r="N6" i="4"/>
  <c r="O6" i="4" s="1"/>
  <c r="N5" i="4"/>
  <c r="O5" i="4" s="1"/>
  <c r="N4" i="4"/>
  <c r="O4" i="4" s="1"/>
  <c r="N93" i="3"/>
  <c r="O93" i="3" s="1"/>
  <c r="N92" i="3"/>
  <c r="O92" i="3" s="1"/>
  <c r="N91" i="3"/>
  <c r="O91" i="3" s="1"/>
  <c r="N90" i="3"/>
  <c r="O90" i="3" s="1"/>
  <c r="N89" i="3"/>
  <c r="O89" i="3" s="1"/>
  <c r="N88" i="3"/>
  <c r="O88" i="3" s="1"/>
  <c r="N87" i="3"/>
  <c r="O87" i="3" s="1"/>
  <c r="N86" i="3"/>
  <c r="O86" i="3" s="1"/>
  <c r="N85" i="3"/>
  <c r="O85" i="3" s="1"/>
  <c r="N84" i="3"/>
  <c r="O84" i="3" s="1"/>
  <c r="N83" i="3"/>
  <c r="O83" i="3" s="1"/>
  <c r="N82" i="3"/>
  <c r="O82" i="3" s="1"/>
  <c r="N81" i="3"/>
  <c r="O81" i="3" s="1"/>
  <c r="N80" i="3"/>
  <c r="O80" i="3" s="1"/>
  <c r="N79" i="3"/>
  <c r="O79" i="3" s="1"/>
  <c r="N78" i="3"/>
  <c r="O78" i="3" s="1"/>
  <c r="N77" i="3"/>
  <c r="O77" i="3" s="1"/>
  <c r="N76" i="3"/>
  <c r="O76" i="3" s="1"/>
  <c r="N75" i="3"/>
  <c r="O75" i="3" s="1"/>
  <c r="N74" i="3"/>
  <c r="O74" i="3" s="1"/>
  <c r="N73" i="3"/>
  <c r="O73" i="3" s="1"/>
  <c r="N72" i="3"/>
  <c r="O72" i="3" s="1"/>
  <c r="N71" i="3"/>
  <c r="O71" i="3" s="1"/>
  <c r="N70" i="3"/>
  <c r="O70" i="3" s="1"/>
  <c r="N69" i="3"/>
  <c r="O69" i="3" s="1"/>
  <c r="N68" i="3"/>
  <c r="O68" i="3" s="1"/>
  <c r="N67" i="3"/>
  <c r="O67" i="3" s="1"/>
  <c r="N66" i="3"/>
  <c r="O66" i="3" s="1"/>
  <c r="N65" i="3"/>
  <c r="O65" i="3" s="1"/>
  <c r="N64" i="3"/>
  <c r="O64" i="3" s="1"/>
  <c r="N63" i="3"/>
  <c r="O63" i="3" s="1"/>
  <c r="N62" i="3"/>
  <c r="O62" i="3" s="1"/>
  <c r="N61" i="3"/>
  <c r="O61" i="3" s="1"/>
  <c r="N60" i="3"/>
  <c r="O60" i="3" s="1"/>
  <c r="N59" i="3"/>
  <c r="O59" i="3" s="1"/>
  <c r="N58" i="3"/>
  <c r="O58" i="3" s="1"/>
  <c r="N57" i="3"/>
  <c r="O57" i="3" s="1"/>
  <c r="N56" i="3"/>
  <c r="O56" i="3" s="1"/>
  <c r="N55" i="3"/>
  <c r="O55" i="3" s="1"/>
  <c r="N54" i="3"/>
  <c r="O54" i="3" s="1"/>
  <c r="N53" i="3"/>
  <c r="O53" i="3" s="1"/>
  <c r="N52" i="3"/>
  <c r="O52" i="3" s="1"/>
  <c r="N51" i="3"/>
  <c r="O51" i="3" s="1"/>
  <c r="N50" i="3"/>
  <c r="O50" i="3" s="1"/>
  <c r="N49" i="3"/>
  <c r="O49" i="3" s="1"/>
  <c r="N48" i="3"/>
  <c r="O48" i="3" s="1"/>
  <c r="N47" i="3"/>
  <c r="O47" i="3" s="1"/>
  <c r="N46" i="3"/>
  <c r="O46" i="3" s="1"/>
  <c r="N45" i="3"/>
  <c r="O45" i="3" s="1"/>
  <c r="N44" i="3"/>
  <c r="O44" i="3" s="1"/>
  <c r="N43" i="3"/>
  <c r="O43" i="3" s="1"/>
  <c r="N42" i="3"/>
  <c r="O42" i="3" s="1"/>
  <c r="N41" i="3"/>
  <c r="O41" i="3" s="1"/>
  <c r="N40" i="3"/>
  <c r="O40" i="3" s="1"/>
  <c r="N39" i="3"/>
  <c r="O39" i="3" s="1"/>
  <c r="N38" i="3"/>
  <c r="O38" i="3" s="1"/>
  <c r="N37" i="3"/>
  <c r="O37" i="3" s="1"/>
  <c r="N36" i="3"/>
  <c r="O36" i="3" s="1"/>
  <c r="N35" i="3"/>
  <c r="O35" i="3" s="1"/>
  <c r="N34" i="3"/>
  <c r="O34" i="3" s="1"/>
  <c r="N33" i="3"/>
  <c r="O33" i="3" s="1"/>
  <c r="N32" i="3"/>
  <c r="O32" i="3" s="1"/>
  <c r="N31" i="3"/>
  <c r="O31" i="3" s="1"/>
  <c r="N30" i="3"/>
  <c r="O30" i="3" s="1"/>
  <c r="N29" i="3"/>
  <c r="O29" i="3" s="1"/>
  <c r="N28" i="3"/>
  <c r="O28" i="3" s="1"/>
  <c r="N27" i="3"/>
  <c r="O27" i="3" s="1"/>
  <c r="N26" i="3"/>
  <c r="O26" i="3" s="1"/>
  <c r="N25" i="3"/>
  <c r="O25" i="3" s="1"/>
  <c r="N24" i="3"/>
  <c r="O24" i="3" s="1"/>
  <c r="N23" i="3"/>
  <c r="O23" i="3" s="1"/>
  <c r="N22" i="3"/>
  <c r="O22" i="3" s="1"/>
  <c r="N21" i="3"/>
  <c r="O21" i="3" s="1"/>
  <c r="N20" i="3"/>
  <c r="O20" i="3" s="1"/>
  <c r="N19" i="3"/>
  <c r="O19" i="3" s="1"/>
  <c r="N18" i="3"/>
  <c r="O18" i="3" s="1"/>
  <c r="N17" i="3"/>
  <c r="O17" i="3" s="1"/>
  <c r="N16" i="3"/>
  <c r="O16" i="3" s="1"/>
  <c r="N15" i="3"/>
  <c r="O15" i="3" s="1"/>
  <c r="N14" i="3"/>
  <c r="O14" i="3" s="1"/>
  <c r="N13" i="3"/>
  <c r="O13" i="3" s="1"/>
  <c r="N12" i="3"/>
  <c r="O12" i="3" s="1"/>
  <c r="N11" i="3"/>
  <c r="O11" i="3" s="1"/>
  <c r="N10" i="3"/>
  <c r="O10" i="3" s="1"/>
  <c r="N9" i="3"/>
  <c r="O9" i="3" s="1"/>
  <c r="N8" i="3"/>
  <c r="O8" i="3" s="1"/>
  <c r="N7" i="3"/>
  <c r="O7" i="3" s="1"/>
  <c r="N6" i="3"/>
  <c r="O6" i="3" s="1"/>
  <c r="N5" i="3"/>
  <c r="O5" i="3" s="1"/>
  <c r="S77" i="4" l="1"/>
  <c r="S81" i="4"/>
  <c r="S85" i="4"/>
  <c r="S89" i="4"/>
  <c r="S93" i="4"/>
  <c r="S97" i="4"/>
  <c r="S101" i="4"/>
  <c r="S105" i="4"/>
  <c r="S109" i="4"/>
  <c r="S113" i="4"/>
  <c r="S117" i="4"/>
  <c r="S121" i="4"/>
  <c r="S125" i="4"/>
  <c r="S129" i="4"/>
  <c r="S133" i="4"/>
  <c r="S137" i="4"/>
  <c r="S141" i="4"/>
  <c r="S145" i="4"/>
  <c r="S149" i="4"/>
  <c r="S153" i="4"/>
  <c r="S157" i="4"/>
  <c r="S161" i="4"/>
  <c r="S169" i="4"/>
  <c r="S173" i="4"/>
  <c r="S42" i="4"/>
  <c r="S46" i="4"/>
  <c r="S50" i="4"/>
  <c r="S177" i="4"/>
  <c r="S165" i="4"/>
  <c r="S40" i="4"/>
  <c r="S167" i="4"/>
  <c r="S175" i="4"/>
  <c r="S143" i="4"/>
  <c r="S44" i="4"/>
  <c r="S57" i="4"/>
  <c r="S75" i="4"/>
  <c r="S107" i="4"/>
  <c r="S139" i="4"/>
  <c r="S41" i="4"/>
  <c r="S67" i="4"/>
  <c r="S171" i="4"/>
  <c r="S43" i="4"/>
  <c r="S49" i="4"/>
  <c r="S53" i="4"/>
  <c r="S59" i="4"/>
  <c r="S65" i="4"/>
  <c r="S69" i="4"/>
  <c r="S83" i="4"/>
  <c r="S115" i="4"/>
  <c r="S147" i="4"/>
  <c r="S155" i="4"/>
  <c r="S73" i="4"/>
  <c r="S91" i="4"/>
  <c r="S123" i="4"/>
  <c r="S45" i="4"/>
  <c r="S51" i="4"/>
  <c r="S61" i="4"/>
  <c r="S99" i="4"/>
  <c r="S131" i="4"/>
  <c r="S163" i="4"/>
  <c r="S176" i="4"/>
  <c r="S168" i="4"/>
  <c r="S160" i="4"/>
  <c r="S152" i="4"/>
  <c r="S144" i="4"/>
  <c r="S136" i="4"/>
  <c r="S128" i="4"/>
  <c r="S120" i="4"/>
  <c r="S112" i="4"/>
  <c r="S104" i="4"/>
  <c r="S96" i="4"/>
  <c r="S88" i="4"/>
  <c r="S80" i="4"/>
  <c r="S72" i="4"/>
  <c r="S64" i="4"/>
  <c r="S56" i="4"/>
  <c r="S170" i="4"/>
  <c r="S162" i="4"/>
  <c r="S154" i="4"/>
  <c r="S146" i="4"/>
  <c r="S138" i="4"/>
  <c r="S130" i="4"/>
  <c r="S122" i="4"/>
  <c r="S114" i="4"/>
  <c r="S106" i="4"/>
  <c r="S98" i="4"/>
  <c r="S90" i="4"/>
  <c r="S82" i="4"/>
  <c r="S74" i="4"/>
  <c r="S66" i="4"/>
  <c r="S58" i="4"/>
  <c r="S48" i="4"/>
  <c r="S172" i="4"/>
  <c r="S164" i="4"/>
  <c r="S156" i="4"/>
  <c r="S148" i="4"/>
  <c r="S140" i="4"/>
  <c r="S132" i="4"/>
  <c r="S124" i="4"/>
  <c r="S116" i="4"/>
  <c r="S108" i="4"/>
  <c r="S100" i="4"/>
  <c r="S92" i="4"/>
  <c r="S84" i="4"/>
  <c r="S76" i="4"/>
  <c r="S68" i="4"/>
  <c r="S60" i="4"/>
  <c r="S52" i="4"/>
  <c r="S174" i="4"/>
  <c r="S166" i="4"/>
  <c r="S158" i="4"/>
  <c r="S150" i="4"/>
  <c r="S142" i="4"/>
  <c r="S134" i="4"/>
  <c r="S126" i="4"/>
  <c r="S118" i="4"/>
  <c r="S110" i="4"/>
  <c r="S102" i="4"/>
  <c r="S94" i="4"/>
  <c r="S86" i="4"/>
  <c r="S78" i="4"/>
  <c r="S70" i="4"/>
  <c r="S62" i="4"/>
  <c r="S54" i="4"/>
</calcChain>
</file>

<file path=xl/sharedStrings.xml><?xml version="1.0" encoding="utf-8"?>
<sst xmlns="http://schemas.openxmlformats.org/spreadsheetml/2006/main" count="794" uniqueCount="53">
  <si>
    <t>body width [µm]</t>
  </si>
  <si>
    <t>e23</t>
  </si>
  <si>
    <t>e33</t>
  </si>
  <si>
    <t>e40</t>
  </si>
  <si>
    <t>e41</t>
  </si>
  <si>
    <t>e47</t>
  </si>
  <si>
    <t>e48</t>
  </si>
  <si>
    <t>e49</t>
  </si>
  <si>
    <t>e52</t>
  </si>
  <si>
    <t>0.1% dmso</t>
  </si>
  <si>
    <t>e32</t>
  </si>
  <si>
    <t>1 µM azo</t>
  </si>
  <si>
    <t>10 µM azo</t>
  </si>
  <si>
    <t>20 µM azo</t>
  </si>
  <si>
    <t>50 µM azo</t>
  </si>
  <si>
    <t>length body rod (µm)</t>
  </si>
  <si>
    <t>F19</t>
  </si>
  <si>
    <t>F20</t>
  </si>
  <si>
    <t>F21</t>
  </si>
  <si>
    <t>F23</t>
  </si>
  <si>
    <t>F25</t>
  </si>
  <si>
    <t>F26</t>
  </si>
  <si>
    <t>F24</t>
  </si>
  <si>
    <t xml:space="preserve">50 µM </t>
  </si>
  <si>
    <t>body2</t>
  </si>
  <si>
    <t>raw data</t>
  </si>
  <si>
    <t>start (72 h old)</t>
  </si>
  <si>
    <t>0.1 % dmso</t>
  </si>
  <si>
    <t xml:space="preserve">control = </t>
  </si>
  <si>
    <t>condition</t>
  </si>
  <si>
    <t>experiment no</t>
  </si>
  <si>
    <t>primary body rod [µm]</t>
  </si>
  <si>
    <t>antero-lateral rod (µm)</t>
  </si>
  <si>
    <t>post oral rod (µm)</t>
  </si>
  <si>
    <t>SW - start</t>
  </si>
  <si>
    <t>body lengths</t>
  </si>
  <si>
    <t>rod lenghts</t>
  </si>
  <si>
    <t>vertical antero-lateral rod (µm)</t>
  </si>
  <si>
    <t>total skeleton (1 rod)</t>
  </si>
  <si>
    <t>total skeleton (2 rods)</t>
  </si>
  <si>
    <t>growth function total skeleton with pluteus (96h and 120h)</t>
  </si>
  <si>
    <t>predicted</t>
  </si>
  <si>
    <t>growth function: pluteus stages</t>
  </si>
  <si>
    <t>BL</t>
  </si>
  <si>
    <t>area calcein</t>
  </si>
  <si>
    <t>length calcein incorporation (µm)</t>
  </si>
  <si>
    <t>AL</t>
  </si>
  <si>
    <t>POL</t>
  </si>
  <si>
    <t>0.1% dmso 24 h incubation</t>
  </si>
  <si>
    <t>0.1% dmso 48 h incubation</t>
  </si>
  <si>
    <t>relative skeletal length (RSL)</t>
  </si>
  <si>
    <t>total intensity (intensity/area * area)</t>
  </si>
  <si>
    <t>RFU (intensity/area)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</si>
</sst>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1" xfId="0" applyFill="1" applyBorder="1"/>
    <xf numFmtId="0" fontId="1" fillId="2" borderId="0" xfId="0" applyFont="1" applyFill="1"/>
    <xf numFmtId="0" fontId="0" fillId="2" borderId="4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7" xfId="0" applyFill="1" applyBorder="1"/>
    <xf numFmtId="0" fontId="2" fillId="2" borderId="0" xfId="0" applyFont="1" applyFill="1" applyBorder="1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0" xfId="0" applyFont="1" applyFill="1" applyBorder="1"/>
    <xf numFmtId="0" fontId="3" fillId="2" borderId="7" xfId="0" applyFont="1" applyFill="1" applyBorder="1"/>
    <xf numFmtId="0" fontId="0" fillId="2" borderId="0" xfId="0" applyFill="1" applyAlignment="1">
      <alignment horizontal="center" wrapText="1"/>
    </xf>
    <xf numFmtId="0" fontId="2" fillId="4" borderId="0" xfId="0" applyFont="1" applyFill="1"/>
    <xf numFmtId="0" fontId="2" fillId="4" borderId="0" xfId="0" applyFont="1" applyFill="1" applyBorder="1"/>
    <xf numFmtId="0" fontId="2" fillId="4" borderId="2" xfId="0" applyFont="1" applyFill="1" applyBorder="1"/>
    <xf numFmtId="0" fontId="0" fillId="4" borderId="2" xfId="0" applyFill="1" applyBorder="1"/>
    <xf numFmtId="0" fontId="0" fillId="4" borderId="0" xfId="0" applyFill="1" applyBorder="1"/>
    <xf numFmtId="0" fontId="0" fillId="3" borderId="0" xfId="0" applyFill="1" applyAlignment="1">
      <alignment horizontal="center"/>
    </xf>
    <xf numFmtId="0" fontId="0" fillId="4" borderId="0" xfId="0" applyFill="1"/>
    <xf numFmtId="0" fontId="3" fillId="5" borderId="0" xfId="0" applyFont="1" applyFill="1"/>
    <xf numFmtId="0" fontId="3" fillId="5" borderId="2" xfId="0" applyFont="1" applyFill="1" applyBorder="1"/>
    <xf numFmtId="0" fontId="3" fillId="5" borderId="1" xfId="0" applyFont="1" applyFill="1" applyBorder="1"/>
    <xf numFmtId="0" fontId="0" fillId="5" borderId="0" xfId="0" applyFill="1"/>
    <xf numFmtId="0" fontId="1" fillId="5" borderId="0" xfId="0" applyFont="1" applyFill="1"/>
    <xf numFmtId="0" fontId="0" fillId="5" borderId="2" xfId="0" applyFill="1" applyBorder="1"/>
    <xf numFmtId="0" fontId="1" fillId="5" borderId="2" xfId="0" applyFont="1" applyFill="1" applyBorder="1"/>
    <xf numFmtId="0" fontId="0" fillId="5" borderId="1" xfId="0" applyFill="1" applyBorder="1"/>
    <xf numFmtId="0" fontId="1" fillId="5" borderId="1" xfId="0" applyFont="1" applyFill="1" applyBorder="1"/>
    <xf numFmtId="0" fontId="0" fillId="5" borderId="8" xfId="0" applyFill="1" applyBorder="1"/>
    <xf numFmtId="0" fontId="0" fillId="5" borderId="0" xfId="0" applyFill="1" applyBorder="1"/>
    <xf numFmtId="0" fontId="2" fillId="4" borderId="6" xfId="0" applyFont="1" applyFill="1" applyBorder="1"/>
    <xf numFmtId="0" fontId="0" fillId="5" borderId="6" xfId="0" applyFill="1" applyBorder="1"/>
    <xf numFmtId="0" fontId="1" fillId="7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/>
    <xf numFmtId="0" fontId="2" fillId="4" borderId="3" xfId="0" applyFont="1" applyFill="1" applyBorder="1"/>
    <xf numFmtId="0" fontId="2" fillId="5" borderId="4" xfId="0" applyFont="1" applyFill="1" applyBorder="1"/>
    <xf numFmtId="0" fontId="2" fillId="5" borderId="3" xfId="0" applyFont="1" applyFill="1" applyBorder="1"/>
    <xf numFmtId="0" fontId="2" fillId="5" borderId="7" xfId="0" applyFont="1" applyFill="1" applyBorder="1"/>
    <xf numFmtId="0" fontId="2" fillId="2" borderId="4" xfId="0" applyFont="1" applyFill="1" applyBorder="1"/>
    <xf numFmtId="0" fontId="2" fillId="2" borderId="0" xfId="0" applyFont="1" applyFill="1"/>
    <xf numFmtId="0" fontId="0" fillId="8" borderId="0" xfId="0" applyFill="1"/>
    <xf numFmtId="0" fontId="0" fillId="8" borderId="0" xfId="0" applyFill="1" applyAlignment="1">
      <alignment horizontal="center" wrapText="1"/>
    </xf>
    <xf numFmtId="0" fontId="0" fillId="8" borderId="0" xfId="0" applyFill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0" fontId="0" fillId="8" borderId="2" xfId="0" applyFill="1" applyBorder="1" applyAlignment="1">
      <alignment horizontal="center" wrapText="1"/>
    </xf>
    <xf numFmtId="0" fontId="0" fillId="8" borderId="2" xfId="0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8" borderId="0" xfId="0" applyFont="1" applyFill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4" borderId="0" xfId="0" applyFont="1" applyFill="1" applyBorder="1"/>
    <xf numFmtId="0" fontId="5" fillId="4" borderId="2" xfId="0" applyFont="1" applyFill="1" applyBorder="1"/>
    <xf numFmtId="0" fontId="5" fillId="4" borderId="6" xfId="0" applyFont="1" applyFill="1" applyBorder="1"/>
    <xf numFmtId="0" fontId="5" fillId="4" borderId="0" xfId="0" applyFont="1" applyFill="1"/>
    <xf numFmtId="0" fontId="5" fillId="5" borderId="0" xfId="0" applyFont="1" applyFill="1"/>
    <xf numFmtId="0" fontId="5" fillId="5" borderId="0" xfId="0" applyFont="1" applyFill="1" applyBorder="1"/>
    <xf numFmtId="0" fontId="5" fillId="5" borderId="2" xfId="0" applyFont="1" applyFill="1" applyBorder="1"/>
    <xf numFmtId="0" fontId="5" fillId="5" borderId="6" xfId="0" applyFont="1" applyFill="1" applyBorder="1"/>
    <xf numFmtId="0" fontId="5" fillId="5" borderId="1" xfId="0" applyFont="1" applyFill="1" applyBorder="1"/>
    <xf numFmtId="0" fontId="5" fillId="5" borderId="8" xfId="0" applyFont="1" applyFill="1" applyBorder="1"/>
    <xf numFmtId="0" fontId="5" fillId="2" borderId="0" xfId="0" applyFont="1" applyFill="1"/>
    <xf numFmtId="0" fontId="2" fillId="7" borderId="0" xfId="0" applyFont="1" applyFill="1" applyAlignment="1">
      <alignment horizontal="center" vertical="center" wrapText="1"/>
    </xf>
    <xf numFmtId="0" fontId="3" fillId="5" borderId="9" xfId="0" applyFont="1" applyFill="1" applyBorder="1"/>
    <xf numFmtId="0" fontId="3" fillId="5" borderId="10" xfId="0" applyFont="1" applyFill="1" applyBorder="1"/>
    <xf numFmtId="0" fontId="3" fillId="5" borderId="11" xfId="0" applyFont="1" applyFill="1" applyBorder="1"/>
    <xf numFmtId="0" fontId="3" fillId="5" borderId="12" xfId="0" applyFont="1" applyFill="1" applyBorder="1"/>
    <xf numFmtId="0" fontId="3" fillId="3" borderId="9" xfId="0" applyFont="1" applyFill="1" applyBorder="1" applyAlignment="1">
      <alignment horizontal="center"/>
    </xf>
    <xf numFmtId="0" fontId="6" fillId="7" borderId="9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4" borderId="9" xfId="0" applyFont="1" applyFill="1" applyBorder="1"/>
    <xf numFmtId="0" fontId="3" fillId="4" borderId="10" xfId="0" applyFont="1" applyFill="1" applyBorder="1"/>
    <xf numFmtId="0" fontId="3" fillId="4" borderId="11" xfId="0" applyFont="1" applyFill="1" applyBorder="1"/>
    <xf numFmtId="0" fontId="3" fillId="5" borderId="13" xfId="0" applyFont="1" applyFill="1" applyBorder="1"/>
    <xf numFmtId="0" fontId="3" fillId="2" borderId="9" xfId="0" applyFont="1" applyFill="1" applyBorder="1"/>
    <xf numFmtId="0" fontId="2" fillId="7" borderId="9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0" fillId="9" borderId="0" xfId="0" applyFill="1"/>
    <xf numFmtId="0" fontId="4" fillId="9" borderId="0" xfId="0" applyFont="1" applyFill="1"/>
    <xf numFmtId="0" fontId="0" fillId="8" borderId="2" xfId="0" applyFill="1" applyBorder="1"/>
    <xf numFmtId="0" fontId="7" fillId="9" borderId="0" xfId="0" applyFont="1" applyFill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3" fillId="4" borderId="2" xfId="0" applyFont="1" applyFill="1" applyBorder="1"/>
    <xf numFmtId="0" fontId="3" fillId="4" borderId="0" xfId="0" applyFont="1" applyFill="1"/>
    <xf numFmtId="0" fontId="2" fillId="2" borderId="2" xfId="0" applyFont="1" applyFill="1" applyBorder="1"/>
    <xf numFmtId="0" fontId="2" fillId="2" borderId="1" xfId="0" applyFont="1" applyFill="1" applyBorder="1"/>
    <xf numFmtId="0" fontId="0" fillId="4" borderId="1" xfId="0" applyFill="1" applyBorder="1"/>
    <xf numFmtId="0" fontId="2" fillId="4" borderId="1" xfId="0" applyFont="1" applyFill="1" applyBorder="1"/>
    <xf numFmtId="0" fontId="3" fillId="4" borderId="1" xfId="0" applyFont="1" applyFill="1" applyBorder="1"/>
    <xf numFmtId="0" fontId="2" fillId="4" borderId="7" xfId="0" applyFont="1" applyFill="1" applyBorder="1"/>
    <xf numFmtId="0" fontId="4" fillId="9" borderId="0" xfId="0" applyFont="1" applyFill="1" applyAlignment="1">
      <alignment horizontal="center" wrapText="1"/>
    </xf>
    <xf numFmtId="0" fontId="4" fillId="2" borderId="0" xfId="0" applyFont="1" applyFill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7" fillId="9" borderId="0" xfId="0" applyFont="1" applyFill="1" applyAlignment="1">
      <alignment horizontal="left"/>
    </xf>
    <xf numFmtId="1" fontId="0" fillId="2" borderId="4" xfId="0" applyNumberFormat="1" applyFill="1" applyBorder="1"/>
    <xf numFmtId="1" fontId="2" fillId="2" borderId="4" xfId="0" applyNumberFormat="1" applyFont="1" applyFill="1" applyBorder="1"/>
    <xf numFmtId="1" fontId="2" fillId="2" borderId="3" xfId="0" applyNumberFormat="1" applyFont="1" applyFill="1" applyBorder="1"/>
    <xf numFmtId="1" fontId="2" fillId="2" borderId="5" xfId="0" applyNumberFormat="1" applyFont="1" applyFill="1" applyBorder="1"/>
    <xf numFmtId="1" fontId="2" fillId="2" borderId="7" xfId="0" applyNumberFormat="1" applyFont="1" applyFill="1" applyBorder="1"/>
    <xf numFmtId="1" fontId="0" fillId="2" borderId="3" xfId="0" applyNumberFormat="1" applyFill="1" applyBorder="1"/>
    <xf numFmtId="1" fontId="0" fillId="2" borderId="0" xfId="0" applyNumberFormat="1" applyFill="1" applyBorder="1"/>
    <xf numFmtId="0" fontId="4" fillId="2" borderId="3" xfId="0" applyFont="1" applyFill="1" applyBorder="1" applyAlignment="1">
      <alignment horizontal="center" wrapText="1"/>
    </xf>
    <xf numFmtId="164" fontId="0" fillId="2" borderId="0" xfId="0" applyNumberFormat="1" applyFill="1"/>
    <xf numFmtId="164" fontId="0" fillId="2" borderId="2" xfId="0" applyNumberFormat="1" applyFill="1" applyBorder="1"/>
    <xf numFmtId="164" fontId="0" fillId="2" borderId="1" xfId="0" applyNumberFormat="1" applyFill="1" applyBorder="1"/>
    <xf numFmtId="0" fontId="4" fillId="3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9" borderId="0" xfId="0" applyFont="1" applyFill="1" applyAlignment="1">
      <alignment horizontal="center" wrapText="1"/>
    </xf>
    <xf numFmtId="0" fontId="0" fillId="3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8018372703412"/>
          <c:y val="6.9919072615923006E-2"/>
          <c:w val="0.78926159230096238"/>
          <c:h val="0.7344480898221055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4714041994750655"/>
                  <c:y val="-5.1042578011081946E-3"/>
                </c:manualLayout>
              </c:layout>
              <c:numFmt formatCode="General" sourceLinked="0"/>
            </c:trendlineLbl>
          </c:trendline>
          <c:xVal>
            <c:numRef>
              <c:f>'2011 growth function'!$D$39:$D$93</c:f>
              <c:numCache>
                <c:formatCode>General</c:formatCode>
                <c:ptCount val="55"/>
                <c:pt idx="0">
                  <c:v>267.43900000000002</c:v>
                </c:pt>
                <c:pt idx="1">
                  <c:v>285.98700000000002</c:v>
                </c:pt>
                <c:pt idx="2">
                  <c:v>260.47899999999998</c:v>
                </c:pt>
                <c:pt idx="3">
                  <c:v>278.78899999999999</c:v>
                </c:pt>
                <c:pt idx="4">
                  <c:v>264.63</c:v>
                </c:pt>
                <c:pt idx="5">
                  <c:v>254.31200000000001</c:v>
                </c:pt>
                <c:pt idx="6">
                  <c:v>275.529</c:v>
                </c:pt>
                <c:pt idx="7">
                  <c:v>273.76299999999998</c:v>
                </c:pt>
                <c:pt idx="8">
                  <c:v>260.58199999999999</c:v>
                </c:pt>
                <c:pt idx="9">
                  <c:v>266.04599999999999</c:v>
                </c:pt>
                <c:pt idx="10">
                  <c:v>244.58199999999999</c:v>
                </c:pt>
                <c:pt idx="11">
                  <c:v>260.49400000000003</c:v>
                </c:pt>
                <c:pt idx="12">
                  <c:v>277.44799999999998</c:v>
                </c:pt>
                <c:pt idx="13">
                  <c:v>268.54199999999997</c:v>
                </c:pt>
                <c:pt idx="14">
                  <c:v>262.733</c:v>
                </c:pt>
                <c:pt idx="15">
                  <c:v>251.98599999999999</c:v>
                </c:pt>
                <c:pt idx="16">
                  <c:v>251.64099999999999</c:v>
                </c:pt>
                <c:pt idx="17">
                  <c:v>268.53199999999998</c:v>
                </c:pt>
                <c:pt idx="18">
                  <c:v>264.09300000000002</c:v>
                </c:pt>
                <c:pt idx="19">
                  <c:v>250.786</c:v>
                </c:pt>
                <c:pt idx="20">
                  <c:v>319.529</c:v>
                </c:pt>
                <c:pt idx="21">
                  <c:v>310.08999999999997</c:v>
                </c:pt>
                <c:pt idx="22">
                  <c:v>272.94499999999999</c:v>
                </c:pt>
                <c:pt idx="23">
                  <c:v>305.608</c:v>
                </c:pt>
                <c:pt idx="24">
                  <c:v>336.28500000000003</c:v>
                </c:pt>
                <c:pt idx="25">
                  <c:v>331.11799999999999</c:v>
                </c:pt>
                <c:pt idx="26">
                  <c:v>301.66399999999999</c:v>
                </c:pt>
                <c:pt idx="27">
                  <c:v>306.51</c:v>
                </c:pt>
                <c:pt idx="28">
                  <c:v>324.02999999999997</c:v>
                </c:pt>
                <c:pt idx="29">
                  <c:v>313.81299999999999</c:v>
                </c:pt>
                <c:pt idx="30">
                  <c:v>312.96600000000001</c:v>
                </c:pt>
                <c:pt idx="31">
                  <c:v>299.596</c:v>
                </c:pt>
                <c:pt idx="32">
                  <c:v>294.14800000000002</c:v>
                </c:pt>
                <c:pt idx="33">
                  <c:v>298.70400000000001</c:v>
                </c:pt>
                <c:pt idx="34">
                  <c:v>303.71800000000002</c:v>
                </c:pt>
                <c:pt idx="35">
                  <c:v>289.17</c:v>
                </c:pt>
                <c:pt idx="36">
                  <c:v>303.85199999999998</c:v>
                </c:pt>
                <c:pt idx="37">
                  <c:v>303.74200000000002</c:v>
                </c:pt>
                <c:pt idx="38">
                  <c:v>321.233</c:v>
                </c:pt>
                <c:pt idx="39">
                  <c:v>299.404</c:v>
                </c:pt>
                <c:pt idx="40">
                  <c:v>306.27199999999999</c:v>
                </c:pt>
                <c:pt idx="41">
                  <c:v>308.76299999999998</c:v>
                </c:pt>
                <c:pt idx="42">
                  <c:v>313.93</c:v>
                </c:pt>
                <c:pt idx="43">
                  <c:v>294.39600000000002</c:v>
                </c:pt>
                <c:pt idx="44">
                  <c:v>312.91800000000001</c:v>
                </c:pt>
                <c:pt idx="45">
                  <c:v>314.91300000000001</c:v>
                </c:pt>
                <c:pt idx="46">
                  <c:v>294.74</c:v>
                </c:pt>
                <c:pt idx="47">
                  <c:v>314.755</c:v>
                </c:pt>
                <c:pt idx="48">
                  <c:v>330.24099999999999</c:v>
                </c:pt>
                <c:pt idx="49">
                  <c:v>302.32600000000002</c:v>
                </c:pt>
                <c:pt idx="50">
                  <c:v>307.83999999999997</c:v>
                </c:pt>
                <c:pt idx="51">
                  <c:v>318.84399999999999</c:v>
                </c:pt>
                <c:pt idx="52">
                  <c:v>300.43799999999999</c:v>
                </c:pt>
                <c:pt idx="53">
                  <c:v>295.44499999999999</c:v>
                </c:pt>
                <c:pt idx="54">
                  <c:v>312.58300000000003</c:v>
                </c:pt>
              </c:numCache>
            </c:numRef>
          </c:xVal>
          <c:yVal>
            <c:numRef>
              <c:f>'2011 growth function'!$O$39:$O$93</c:f>
              <c:numCache>
                <c:formatCode>General</c:formatCode>
                <c:ptCount val="55"/>
                <c:pt idx="0">
                  <c:v>854.23799999999994</c:v>
                </c:pt>
                <c:pt idx="1">
                  <c:v>877.58600000000001</c:v>
                </c:pt>
                <c:pt idx="2">
                  <c:v>825.35399999999993</c:v>
                </c:pt>
                <c:pt idx="3">
                  <c:v>892.79399999999998</c:v>
                </c:pt>
                <c:pt idx="4">
                  <c:v>852.75199999999995</c:v>
                </c:pt>
                <c:pt idx="5">
                  <c:v>812.36399999999992</c:v>
                </c:pt>
                <c:pt idx="6">
                  <c:v>842.35</c:v>
                </c:pt>
                <c:pt idx="7">
                  <c:v>841.94600000000003</c:v>
                </c:pt>
                <c:pt idx="8">
                  <c:v>693.69</c:v>
                </c:pt>
                <c:pt idx="9">
                  <c:v>627.548</c:v>
                </c:pt>
                <c:pt idx="10">
                  <c:v>643.024</c:v>
                </c:pt>
                <c:pt idx="11">
                  <c:v>705.74999999999989</c:v>
                </c:pt>
                <c:pt idx="12">
                  <c:v>732.53800000000001</c:v>
                </c:pt>
                <c:pt idx="13">
                  <c:v>696.81200000000001</c:v>
                </c:pt>
                <c:pt idx="14">
                  <c:v>630.03199999999993</c:v>
                </c:pt>
                <c:pt idx="15">
                  <c:v>645.13</c:v>
                </c:pt>
                <c:pt idx="16">
                  <c:v>598.14</c:v>
                </c:pt>
                <c:pt idx="17">
                  <c:v>750.15000000000009</c:v>
                </c:pt>
                <c:pt idx="18">
                  <c:v>753.4559999999999</c:v>
                </c:pt>
                <c:pt idx="19">
                  <c:v>587.18200000000002</c:v>
                </c:pt>
                <c:pt idx="20">
                  <c:v>1234.866</c:v>
                </c:pt>
                <c:pt idx="21">
                  <c:v>1020.444</c:v>
                </c:pt>
                <c:pt idx="22">
                  <c:v>1201.4739999999999</c:v>
                </c:pt>
                <c:pt idx="23">
                  <c:v>1216.674</c:v>
                </c:pt>
                <c:pt idx="24">
                  <c:v>1239.4359999999999</c:v>
                </c:pt>
                <c:pt idx="25">
                  <c:v>1267.364</c:v>
                </c:pt>
                <c:pt idx="26">
                  <c:v>1190.2739999999999</c:v>
                </c:pt>
                <c:pt idx="27">
                  <c:v>1163.71</c:v>
                </c:pt>
                <c:pt idx="28">
                  <c:v>1188.162</c:v>
                </c:pt>
                <c:pt idx="29">
                  <c:v>1193.152</c:v>
                </c:pt>
                <c:pt idx="30">
                  <c:v>1104.934</c:v>
                </c:pt>
                <c:pt idx="31">
                  <c:v>1127.444</c:v>
                </c:pt>
                <c:pt idx="32">
                  <c:v>894.06400000000008</c:v>
                </c:pt>
                <c:pt idx="33">
                  <c:v>1040.538</c:v>
                </c:pt>
                <c:pt idx="34">
                  <c:v>1021.028</c:v>
                </c:pt>
                <c:pt idx="35">
                  <c:v>894.14</c:v>
                </c:pt>
                <c:pt idx="36">
                  <c:v>1086.154</c:v>
                </c:pt>
                <c:pt idx="37">
                  <c:v>1115.2760000000001</c:v>
                </c:pt>
                <c:pt idx="38">
                  <c:v>1172.67</c:v>
                </c:pt>
                <c:pt idx="39">
                  <c:v>1111.2059999999999</c:v>
                </c:pt>
                <c:pt idx="40">
                  <c:v>1109.1859999999999</c:v>
                </c:pt>
                <c:pt idx="41">
                  <c:v>1143.44</c:v>
                </c:pt>
                <c:pt idx="42">
                  <c:v>1125.4060000000002</c:v>
                </c:pt>
                <c:pt idx="43">
                  <c:v>1094.0739999999998</c:v>
                </c:pt>
                <c:pt idx="44">
                  <c:v>1214.788</c:v>
                </c:pt>
                <c:pt idx="45">
                  <c:v>1109.884</c:v>
                </c:pt>
                <c:pt idx="46">
                  <c:v>1196.3519999999999</c:v>
                </c:pt>
                <c:pt idx="47">
                  <c:v>1042.326</c:v>
                </c:pt>
                <c:pt idx="48">
                  <c:v>1138.9360000000001</c:v>
                </c:pt>
                <c:pt idx="49">
                  <c:v>970.11400000000003</c:v>
                </c:pt>
                <c:pt idx="50">
                  <c:v>1091.6480000000001</c:v>
                </c:pt>
                <c:pt idx="51">
                  <c:v>1163.3599999999999</c:v>
                </c:pt>
                <c:pt idx="52">
                  <c:v>1061.0720000000001</c:v>
                </c:pt>
                <c:pt idx="53">
                  <c:v>906.9559999999999</c:v>
                </c:pt>
                <c:pt idx="54">
                  <c:v>1177.1199999999999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50752"/>
        <c:axId val="30652672"/>
      </c:scatterChart>
      <c:valAx>
        <c:axId val="30650752"/>
        <c:scaling>
          <c:orientation val="minMax"/>
          <c:max val="380"/>
          <c:min val="18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BL (µm)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652672"/>
        <c:crosses val="autoZero"/>
        <c:crossBetween val="midCat"/>
      </c:valAx>
      <c:valAx>
        <c:axId val="30652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skeleton length (µm)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650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394607</xdr:colOff>
      <xdr:row>5</xdr:row>
      <xdr:rowOff>159204</xdr:rowOff>
    </xdr:from>
    <xdr:to>
      <xdr:col>22</xdr:col>
      <xdr:colOff>394607</xdr:colOff>
      <xdr:row>20</xdr:row>
      <xdr:rowOff>44904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X94"/>
  <sheetViews>
    <sheetView tabSelected="1" zoomScale="85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1" sqref="B1:B1048576"/>
    </sheetView>
  </sheetViews>
  <sheetFormatPr baseColWidth="10" defaultRowHeight="15" x14ac:dyDescent="0.25"/>
  <cols>
    <col min="1" max="1" width="25.7109375" style="1" bestFit="1" customWidth="1"/>
    <col min="2" max="5" width="11.42578125" style="1"/>
    <col min="6" max="6" width="0" style="10" hidden="1" customWidth="1"/>
    <col min="7" max="7" width="11.42578125" style="1"/>
    <col min="8" max="8" width="0" style="49" hidden="1" customWidth="1"/>
    <col min="9" max="9" width="11.42578125" style="4"/>
    <col min="10" max="10" width="11.42578125" style="1"/>
    <col min="11" max="11" width="0" style="74" hidden="1" customWidth="1"/>
    <col min="12" max="13" width="11.42578125" style="1"/>
    <col min="14" max="14" width="15.7109375" style="88" customWidth="1"/>
    <col min="15" max="15" width="14.7109375" style="1" customWidth="1"/>
    <col min="16" max="22" width="11.42578125" style="1"/>
    <col min="23" max="23" width="6.7109375" style="1" customWidth="1"/>
    <col min="24" max="16384" width="11.42578125" style="1"/>
  </cols>
  <sheetData>
    <row r="1" spans="1:24" x14ac:dyDescent="0.25">
      <c r="D1" s="127" t="s">
        <v>25</v>
      </c>
      <c r="E1" s="127"/>
      <c r="F1" s="127"/>
      <c r="G1" s="127"/>
      <c r="H1" s="127"/>
      <c r="I1" s="127"/>
      <c r="J1" s="127"/>
      <c r="K1" s="61"/>
      <c r="L1" s="25"/>
      <c r="M1" s="25"/>
      <c r="N1" s="80"/>
      <c r="O1" s="25"/>
    </row>
    <row r="2" spans="1:24" x14ac:dyDescent="0.25">
      <c r="D2" s="128" t="s">
        <v>35</v>
      </c>
      <c r="E2" s="128"/>
      <c r="F2" s="128"/>
      <c r="G2" s="128"/>
      <c r="H2" s="128"/>
      <c r="I2" s="129" t="s">
        <v>36</v>
      </c>
      <c r="J2" s="129"/>
      <c r="K2" s="129"/>
      <c r="L2" s="129"/>
      <c r="M2" s="129"/>
      <c r="N2" s="81"/>
      <c r="O2" s="60"/>
    </row>
    <row r="3" spans="1:24" ht="60" x14ac:dyDescent="0.25">
      <c r="A3" s="1" t="s">
        <v>29</v>
      </c>
      <c r="C3" s="19" t="s">
        <v>30</v>
      </c>
      <c r="D3" s="42" t="s">
        <v>43</v>
      </c>
      <c r="E3" s="42" t="s">
        <v>46</v>
      </c>
      <c r="F3" s="95" t="s">
        <v>24</v>
      </c>
      <c r="G3" s="42" t="s">
        <v>47</v>
      </c>
      <c r="H3" s="43" t="s">
        <v>0</v>
      </c>
      <c r="I3" s="40"/>
      <c r="J3" s="41" t="s">
        <v>31</v>
      </c>
      <c r="K3" s="75" t="s">
        <v>37</v>
      </c>
      <c r="L3" s="41" t="s">
        <v>32</v>
      </c>
      <c r="M3" s="41" t="s">
        <v>33</v>
      </c>
      <c r="N3" s="89" t="s">
        <v>38</v>
      </c>
      <c r="O3" s="90" t="s">
        <v>39</v>
      </c>
    </row>
    <row r="4" spans="1:24" x14ac:dyDescent="0.25">
      <c r="A4" s="51" t="s">
        <v>34</v>
      </c>
      <c r="B4" s="51"/>
      <c r="C4" s="52" t="s">
        <v>1</v>
      </c>
      <c r="D4" s="53">
        <v>229.483</v>
      </c>
      <c r="E4" s="53">
        <v>219.90600000000001</v>
      </c>
      <c r="F4" s="96"/>
      <c r="G4" s="53"/>
      <c r="H4" s="54">
        <v>192.81899999999999</v>
      </c>
      <c r="I4" s="55"/>
      <c r="J4" s="53">
        <v>69.593999999999994</v>
      </c>
      <c r="K4" s="62">
        <v>23.372</v>
      </c>
      <c r="L4" s="53">
        <v>67.998999999999995</v>
      </c>
      <c r="M4" s="53">
        <v>18.605</v>
      </c>
      <c r="N4" s="82">
        <f>J4+L4+M4</f>
        <v>156.19799999999998</v>
      </c>
      <c r="O4" s="53">
        <f>N4*2</f>
        <v>312.39599999999996</v>
      </c>
    </row>
    <row r="5" spans="1:24" x14ac:dyDescent="0.25">
      <c r="A5" s="51" t="s">
        <v>34</v>
      </c>
      <c r="B5" s="51"/>
      <c r="C5" s="52"/>
      <c r="D5" s="53">
        <v>220.792</v>
      </c>
      <c r="E5" s="53">
        <v>217.53200000000001</v>
      </c>
      <c r="F5" s="96"/>
      <c r="G5" s="53"/>
      <c r="H5" s="54">
        <v>196.90100000000001</v>
      </c>
      <c r="I5" s="55"/>
      <c r="J5" s="53">
        <v>75.088999999999999</v>
      </c>
      <c r="K5" s="62">
        <v>36.968000000000004</v>
      </c>
      <c r="L5" s="53">
        <v>63.188000000000002</v>
      </c>
      <c r="M5" s="53">
        <v>17.710999999999999</v>
      </c>
      <c r="N5" s="82">
        <f t="shared" ref="N5:N38" si="0">J5+L5+M5</f>
        <v>155.988</v>
      </c>
      <c r="O5" s="53">
        <f t="shared" ref="O5:O38" si="1">N5*2</f>
        <v>311.976</v>
      </c>
      <c r="Q5" s="92" t="s">
        <v>40</v>
      </c>
      <c r="R5" s="91"/>
      <c r="S5" s="91"/>
      <c r="T5" s="91"/>
      <c r="U5" s="91"/>
      <c r="V5" s="91"/>
      <c r="W5" s="91"/>
      <c r="X5" s="91"/>
    </row>
    <row r="6" spans="1:24" x14ac:dyDescent="0.25">
      <c r="A6" s="51" t="s">
        <v>34</v>
      </c>
      <c r="B6" s="51"/>
      <c r="C6" s="52"/>
      <c r="D6" s="53">
        <v>235.96899999999999</v>
      </c>
      <c r="E6" s="53">
        <v>240.82499999999999</v>
      </c>
      <c r="F6" s="96"/>
      <c r="G6" s="53"/>
      <c r="H6" s="54">
        <v>188.613</v>
      </c>
      <c r="I6" s="55"/>
      <c r="J6" s="53">
        <v>73.683000000000007</v>
      </c>
      <c r="K6" s="62">
        <v>29.416</v>
      </c>
      <c r="L6" s="53">
        <v>73.616</v>
      </c>
      <c r="M6" s="53">
        <v>28.321000000000002</v>
      </c>
      <c r="N6" s="82">
        <f t="shared" si="0"/>
        <v>175.62</v>
      </c>
      <c r="O6" s="53">
        <f t="shared" si="1"/>
        <v>351.24</v>
      </c>
      <c r="Q6" s="91"/>
      <c r="R6" s="91"/>
      <c r="S6" s="91"/>
      <c r="T6" s="91"/>
      <c r="U6" s="91"/>
      <c r="V6" s="91"/>
      <c r="W6" s="91"/>
      <c r="X6" s="91"/>
    </row>
    <row r="7" spans="1:24" x14ac:dyDescent="0.25">
      <c r="A7" s="51" t="s">
        <v>34</v>
      </c>
      <c r="B7" s="51"/>
      <c r="C7" s="56"/>
      <c r="D7" s="57">
        <v>233.68700000000001</v>
      </c>
      <c r="E7" s="57">
        <v>235.071</v>
      </c>
      <c r="F7" s="97"/>
      <c r="G7" s="57"/>
      <c r="H7" s="58">
        <v>192.74199999999999</v>
      </c>
      <c r="I7" s="59"/>
      <c r="J7" s="57">
        <v>60.988999999999997</v>
      </c>
      <c r="K7" s="63">
        <v>21</v>
      </c>
      <c r="L7" s="57">
        <v>71.534999999999997</v>
      </c>
      <c r="M7" s="57">
        <v>10.5</v>
      </c>
      <c r="N7" s="83">
        <f t="shared" si="0"/>
        <v>143.024</v>
      </c>
      <c r="O7" s="57">
        <f t="shared" si="1"/>
        <v>286.048</v>
      </c>
      <c r="Q7" s="91"/>
      <c r="R7" s="91"/>
      <c r="S7" s="91"/>
      <c r="T7" s="91"/>
      <c r="U7" s="91"/>
      <c r="V7" s="91"/>
      <c r="W7" s="91"/>
      <c r="X7" s="91">
        <v>7.5456000000000003</v>
      </c>
    </row>
    <row r="8" spans="1:24" x14ac:dyDescent="0.25">
      <c r="A8" s="51" t="s">
        <v>34</v>
      </c>
      <c r="B8" s="51"/>
      <c r="C8" s="52" t="s">
        <v>10</v>
      </c>
      <c r="D8" s="53">
        <v>242.738</v>
      </c>
      <c r="E8" s="53">
        <v>237.642</v>
      </c>
      <c r="F8" s="96"/>
      <c r="G8" s="53"/>
      <c r="H8" s="54">
        <v>224.91499999999999</v>
      </c>
      <c r="I8" s="55"/>
      <c r="J8" s="53">
        <v>54.128</v>
      </c>
      <c r="K8" s="62">
        <v>13.391</v>
      </c>
      <c r="L8" s="53">
        <v>57.917000000000002</v>
      </c>
      <c r="M8" s="53">
        <v>18.626000000000001</v>
      </c>
      <c r="N8" s="82">
        <f t="shared" si="0"/>
        <v>130.67099999999999</v>
      </c>
      <c r="O8" s="53">
        <f t="shared" si="1"/>
        <v>261.34199999999998</v>
      </c>
      <c r="Q8" s="91"/>
      <c r="R8" s="91"/>
      <c r="S8" s="91"/>
      <c r="T8" s="91"/>
      <c r="U8" s="91"/>
      <c r="V8" s="91"/>
      <c r="W8" s="91"/>
      <c r="X8" s="91">
        <v>1224.2</v>
      </c>
    </row>
    <row r="9" spans="1:24" x14ac:dyDescent="0.25">
      <c r="A9" s="51" t="s">
        <v>34</v>
      </c>
      <c r="B9" s="51"/>
      <c r="C9" s="52"/>
      <c r="D9" s="53">
        <v>213.964</v>
      </c>
      <c r="E9" s="53">
        <v>222.76400000000001</v>
      </c>
      <c r="F9" s="96"/>
      <c r="G9" s="53"/>
      <c r="H9" s="54">
        <v>217.607</v>
      </c>
      <c r="I9" s="55"/>
      <c r="J9" s="53">
        <v>58.033999999999999</v>
      </c>
      <c r="K9" s="62">
        <v>8.0879999999999992</v>
      </c>
      <c r="L9" s="53">
        <v>60.088999999999999</v>
      </c>
      <c r="M9" s="53">
        <v>32.677</v>
      </c>
      <c r="N9" s="82">
        <f t="shared" si="0"/>
        <v>150.79999999999998</v>
      </c>
      <c r="O9" s="53">
        <f t="shared" si="1"/>
        <v>301.59999999999997</v>
      </c>
      <c r="Q9" s="91"/>
      <c r="R9" s="91"/>
      <c r="S9" s="91"/>
      <c r="T9" s="91"/>
      <c r="U9" s="91"/>
      <c r="V9" s="91"/>
      <c r="W9" s="91"/>
      <c r="X9" s="91"/>
    </row>
    <row r="10" spans="1:24" x14ac:dyDescent="0.25">
      <c r="A10" s="51" t="s">
        <v>34</v>
      </c>
      <c r="B10" s="51"/>
      <c r="C10" s="52"/>
      <c r="D10" s="53">
        <v>221.292</v>
      </c>
      <c r="E10" s="53">
        <v>211.71</v>
      </c>
      <c r="F10" s="96"/>
      <c r="G10" s="53"/>
      <c r="H10" s="54">
        <v>211.46100000000001</v>
      </c>
      <c r="I10" s="55"/>
      <c r="J10" s="53">
        <v>36.293999999999997</v>
      </c>
      <c r="K10" s="62">
        <v>5.0380000000000003</v>
      </c>
      <c r="L10" s="53">
        <v>24.132000000000001</v>
      </c>
      <c r="M10" s="53">
        <v>24.033999999999999</v>
      </c>
      <c r="N10" s="82">
        <f t="shared" si="0"/>
        <v>84.460000000000008</v>
      </c>
      <c r="O10" s="53">
        <f t="shared" si="1"/>
        <v>168.92000000000002</v>
      </c>
      <c r="Q10" s="91"/>
      <c r="R10" s="91"/>
      <c r="S10" s="91"/>
      <c r="T10" s="91"/>
      <c r="U10" s="91"/>
      <c r="V10" s="91"/>
      <c r="W10" s="91"/>
      <c r="X10" s="91"/>
    </row>
    <row r="11" spans="1:24" x14ac:dyDescent="0.25">
      <c r="A11" s="51" t="s">
        <v>34</v>
      </c>
      <c r="B11" s="51"/>
      <c r="C11" s="56"/>
      <c r="D11" s="57">
        <v>250.08500000000001</v>
      </c>
      <c r="E11" s="57">
        <v>244.94499999999999</v>
      </c>
      <c r="F11" s="97"/>
      <c r="G11" s="57"/>
      <c r="H11" s="58">
        <v>214.166</v>
      </c>
      <c r="I11" s="59"/>
      <c r="J11" s="57">
        <v>63.731000000000002</v>
      </c>
      <c r="K11" s="63">
        <v>21.414000000000001</v>
      </c>
      <c r="L11" s="57">
        <v>67.944000000000003</v>
      </c>
      <c r="M11" s="57">
        <v>25.02</v>
      </c>
      <c r="N11" s="83">
        <f t="shared" si="0"/>
        <v>156.69500000000002</v>
      </c>
      <c r="O11" s="57">
        <f t="shared" si="1"/>
        <v>313.39000000000004</v>
      </c>
      <c r="Q11" s="91"/>
      <c r="R11" s="91"/>
      <c r="S11" s="91"/>
      <c r="T11" s="91"/>
      <c r="U11" s="91"/>
      <c r="V11" s="91"/>
      <c r="W11" s="91"/>
      <c r="X11" s="91"/>
    </row>
    <row r="12" spans="1:24" x14ac:dyDescent="0.25">
      <c r="A12" s="51" t="s">
        <v>34</v>
      </c>
      <c r="B12" s="51"/>
      <c r="C12" s="52" t="s">
        <v>2</v>
      </c>
      <c r="D12" s="53">
        <v>206.62700000000001</v>
      </c>
      <c r="E12" s="53">
        <v>203.74</v>
      </c>
      <c r="F12" s="96"/>
      <c r="G12" s="53"/>
      <c r="H12" s="54">
        <v>175.79599999999999</v>
      </c>
      <c r="I12" s="55"/>
      <c r="J12" s="53">
        <v>36.497999999999998</v>
      </c>
      <c r="K12" s="62">
        <v>0</v>
      </c>
      <c r="L12" s="53">
        <v>47.481000000000002</v>
      </c>
      <c r="M12" s="53">
        <v>14.161</v>
      </c>
      <c r="N12" s="82">
        <f t="shared" si="0"/>
        <v>98.14</v>
      </c>
      <c r="O12" s="53">
        <f t="shared" si="1"/>
        <v>196.28</v>
      </c>
      <c r="Q12" s="91"/>
      <c r="R12" s="91"/>
      <c r="S12" s="91"/>
      <c r="T12" s="91"/>
      <c r="U12" s="91"/>
      <c r="V12" s="91"/>
      <c r="W12" s="91"/>
      <c r="X12" s="91"/>
    </row>
    <row r="13" spans="1:24" x14ac:dyDescent="0.25">
      <c r="A13" s="51" t="s">
        <v>34</v>
      </c>
      <c r="B13" s="51"/>
      <c r="C13" s="52"/>
      <c r="D13" s="53">
        <v>217.41900000000001</v>
      </c>
      <c r="E13" s="53">
        <v>216.86</v>
      </c>
      <c r="F13" s="96"/>
      <c r="G13" s="53"/>
      <c r="H13" s="54">
        <v>198.25800000000001</v>
      </c>
      <c r="I13" s="55"/>
      <c r="J13" s="53">
        <v>34.276000000000003</v>
      </c>
      <c r="K13" s="62">
        <v>0</v>
      </c>
      <c r="L13" s="53">
        <v>46.040999999999997</v>
      </c>
      <c r="M13" s="53">
        <v>0</v>
      </c>
      <c r="N13" s="82">
        <f t="shared" si="0"/>
        <v>80.317000000000007</v>
      </c>
      <c r="O13" s="53">
        <f t="shared" si="1"/>
        <v>160.63400000000001</v>
      </c>
      <c r="Q13" s="91"/>
      <c r="R13" s="91"/>
      <c r="S13" s="91"/>
      <c r="T13" s="91"/>
      <c r="U13" s="91"/>
      <c r="V13" s="91"/>
      <c r="W13" s="91"/>
      <c r="X13" s="91"/>
    </row>
    <row r="14" spans="1:24" x14ac:dyDescent="0.25">
      <c r="A14" s="51" t="s">
        <v>34</v>
      </c>
      <c r="B14" s="51"/>
      <c r="C14" s="52"/>
      <c r="D14" s="53">
        <v>223.14</v>
      </c>
      <c r="E14" s="53">
        <v>223.798</v>
      </c>
      <c r="F14" s="96"/>
      <c r="G14" s="53"/>
      <c r="H14" s="54">
        <v>192.648</v>
      </c>
      <c r="I14" s="55"/>
      <c r="J14" s="53">
        <v>47.031999999999996</v>
      </c>
      <c r="K14" s="62">
        <v>0</v>
      </c>
      <c r="L14" s="53">
        <v>49.776000000000003</v>
      </c>
      <c r="M14" s="53">
        <v>10.013</v>
      </c>
      <c r="N14" s="82">
        <f t="shared" si="0"/>
        <v>106.821</v>
      </c>
      <c r="O14" s="53">
        <f t="shared" si="1"/>
        <v>213.642</v>
      </c>
      <c r="Q14" s="91"/>
      <c r="R14" s="91"/>
      <c r="S14" s="91"/>
      <c r="T14" s="91"/>
      <c r="U14" s="91"/>
      <c r="V14" s="91"/>
      <c r="W14" s="91"/>
      <c r="X14" s="91"/>
    </row>
    <row r="15" spans="1:24" x14ac:dyDescent="0.25">
      <c r="A15" s="51" t="s">
        <v>34</v>
      </c>
      <c r="B15" s="51"/>
      <c r="C15" s="56"/>
      <c r="D15" s="57">
        <v>225.084</v>
      </c>
      <c r="E15" s="57">
        <v>226.17400000000001</v>
      </c>
      <c r="F15" s="97"/>
      <c r="G15" s="57"/>
      <c r="H15" s="58">
        <v>219.185</v>
      </c>
      <c r="I15" s="59"/>
      <c r="J15" s="57">
        <v>43.936</v>
      </c>
      <c r="K15" s="63">
        <v>0</v>
      </c>
      <c r="L15" s="57">
        <v>57.759</v>
      </c>
      <c r="M15" s="57">
        <v>9.6750000000000007</v>
      </c>
      <c r="N15" s="83">
        <f t="shared" si="0"/>
        <v>111.36999999999999</v>
      </c>
      <c r="O15" s="57">
        <f t="shared" si="1"/>
        <v>222.73999999999998</v>
      </c>
      <c r="Q15" s="91"/>
      <c r="R15" s="91"/>
      <c r="S15" s="91"/>
      <c r="T15" s="91"/>
      <c r="U15" s="91"/>
      <c r="V15" s="91"/>
      <c r="W15" s="91"/>
      <c r="X15" s="91"/>
    </row>
    <row r="16" spans="1:24" x14ac:dyDescent="0.25">
      <c r="A16" s="51" t="s">
        <v>34</v>
      </c>
      <c r="B16" s="51"/>
      <c r="C16" s="52" t="s">
        <v>3</v>
      </c>
      <c r="D16" s="53">
        <v>202.74199999999999</v>
      </c>
      <c r="E16" s="53">
        <v>207.54900000000001</v>
      </c>
      <c r="F16" s="96"/>
      <c r="G16" s="53"/>
      <c r="H16" s="54">
        <v>201.07499999999999</v>
      </c>
      <c r="I16" s="55"/>
      <c r="J16" s="53">
        <v>29.942</v>
      </c>
      <c r="K16" s="62">
        <v>0</v>
      </c>
      <c r="L16" s="53">
        <v>18.318000000000001</v>
      </c>
      <c r="M16" s="53">
        <v>4.492</v>
      </c>
      <c r="N16" s="82">
        <f t="shared" si="0"/>
        <v>52.752000000000002</v>
      </c>
      <c r="O16" s="53">
        <f t="shared" si="1"/>
        <v>105.504</v>
      </c>
      <c r="Q16" s="91"/>
      <c r="R16" s="91"/>
      <c r="S16" s="91"/>
      <c r="T16" s="91"/>
      <c r="U16" s="91"/>
      <c r="V16" s="91"/>
      <c r="W16" s="91"/>
      <c r="X16" s="91"/>
    </row>
    <row r="17" spans="1:24" x14ac:dyDescent="0.25">
      <c r="A17" s="51" t="s">
        <v>34</v>
      </c>
      <c r="B17" s="51"/>
      <c r="C17" s="52"/>
      <c r="D17" s="53">
        <v>237.148</v>
      </c>
      <c r="E17" s="53">
        <v>228.529</v>
      </c>
      <c r="F17" s="96"/>
      <c r="G17" s="53"/>
      <c r="H17" s="54">
        <v>200.86600000000001</v>
      </c>
      <c r="I17" s="55"/>
      <c r="J17" s="53">
        <v>18.123000000000001</v>
      </c>
      <c r="K17" s="62">
        <v>0</v>
      </c>
      <c r="L17" s="53">
        <v>39.457999999999998</v>
      </c>
      <c r="M17" s="53">
        <v>0</v>
      </c>
      <c r="N17" s="82">
        <f t="shared" si="0"/>
        <v>57.581000000000003</v>
      </c>
      <c r="O17" s="53">
        <f t="shared" si="1"/>
        <v>115.16200000000001</v>
      </c>
      <c r="Q17" s="91"/>
      <c r="R17" s="91"/>
      <c r="S17" s="91"/>
      <c r="T17" s="91"/>
      <c r="U17" s="91"/>
      <c r="V17" s="91"/>
      <c r="W17" s="91"/>
      <c r="X17" s="91"/>
    </row>
    <row r="18" spans="1:24" x14ac:dyDescent="0.25">
      <c r="A18" s="51" t="s">
        <v>34</v>
      </c>
      <c r="B18" s="51"/>
      <c r="C18" s="52"/>
      <c r="D18" s="53">
        <v>229.137</v>
      </c>
      <c r="E18" s="53">
        <v>226.72800000000001</v>
      </c>
      <c r="F18" s="96"/>
      <c r="G18" s="53"/>
      <c r="H18" s="54">
        <v>205.98599999999999</v>
      </c>
      <c r="I18" s="55"/>
      <c r="J18" s="53">
        <v>47.871000000000002</v>
      </c>
      <c r="K18" s="62">
        <v>0</v>
      </c>
      <c r="L18" s="53">
        <v>46.747999999999998</v>
      </c>
      <c r="M18" s="53">
        <v>6.9470000000000001</v>
      </c>
      <c r="N18" s="82">
        <f t="shared" si="0"/>
        <v>101.566</v>
      </c>
      <c r="O18" s="53">
        <f t="shared" si="1"/>
        <v>203.13200000000001</v>
      </c>
      <c r="Q18" s="91"/>
      <c r="R18" s="91"/>
      <c r="S18" s="91"/>
      <c r="T18" s="91"/>
      <c r="U18" s="91"/>
      <c r="V18" s="91"/>
      <c r="W18" s="91"/>
      <c r="X18" s="91"/>
    </row>
    <row r="19" spans="1:24" x14ac:dyDescent="0.25">
      <c r="A19" s="51" t="s">
        <v>34</v>
      </c>
      <c r="B19" s="51"/>
      <c r="C19" s="56"/>
      <c r="D19" s="57">
        <v>237.006</v>
      </c>
      <c r="E19" s="57">
        <v>236.33</v>
      </c>
      <c r="F19" s="97"/>
      <c r="G19" s="57"/>
      <c r="H19" s="58">
        <v>192.291</v>
      </c>
      <c r="I19" s="59"/>
      <c r="J19" s="57">
        <v>34.792999999999999</v>
      </c>
      <c r="K19" s="63">
        <v>0</v>
      </c>
      <c r="L19" s="57">
        <v>46.581000000000003</v>
      </c>
      <c r="M19" s="57">
        <v>6.8029999999999999</v>
      </c>
      <c r="N19" s="83">
        <f t="shared" si="0"/>
        <v>88.176999999999992</v>
      </c>
      <c r="O19" s="57">
        <f t="shared" si="1"/>
        <v>176.35399999999998</v>
      </c>
      <c r="Q19" s="91"/>
      <c r="R19" s="91"/>
      <c r="S19" s="91"/>
      <c r="T19" s="91"/>
      <c r="U19" s="91"/>
      <c r="V19" s="91"/>
      <c r="W19" s="91"/>
      <c r="X19" s="91"/>
    </row>
    <row r="20" spans="1:24" x14ac:dyDescent="0.25">
      <c r="A20" s="51" t="s">
        <v>34</v>
      </c>
      <c r="B20" s="51"/>
      <c r="C20" s="52" t="s">
        <v>4</v>
      </c>
      <c r="D20" s="53">
        <v>244.30099999999999</v>
      </c>
      <c r="E20" s="53">
        <v>236.85599999999999</v>
      </c>
      <c r="F20" s="96"/>
      <c r="G20" s="53"/>
      <c r="H20" s="54">
        <v>216.41399999999999</v>
      </c>
      <c r="I20" s="55"/>
      <c r="J20" s="53">
        <v>41.265000000000001</v>
      </c>
      <c r="K20" s="62">
        <v>17.442</v>
      </c>
      <c r="L20" s="53">
        <v>57.978999999999999</v>
      </c>
      <c r="M20" s="53">
        <v>25.42</v>
      </c>
      <c r="N20" s="82">
        <f t="shared" si="0"/>
        <v>124.664</v>
      </c>
      <c r="O20" s="53">
        <f t="shared" si="1"/>
        <v>249.328</v>
      </c>
      <c r="Q20" s="91"/>
      <c r="R20" s="91"/>
      <c r="S20" s="91"/>
      <c r="T20" s="91"/>
      <c r="U20" s="91"/>
      <c r="V20" s="91"/>
      <c r="W20" s="91"/>
      <c r="X20" s="91"/>
    </row>
    <row r="21" spans="1:24" x14ac:dyDescent="0.25">
      <c r="A21" s="51" t="s">
        <v>34</v>
      </c>
      <c r="B21" s="51"/>
      <c r="C21" s="52"/>
      <c r="D21" s="53">
        <v>231.52500000000001</v>
      </c>
      <c r="E21" s="53">
        <v>231.53299999999999</v>
      </c>
      <c r="F21" s="96"/>
      <c r="G21" s="53"/>
      <c r="H21" s="54">
        <v>206.04300000000001</v>
      </c>
      <c r="I21" s="55"/>
      <c r="J21" s="53">
        <v>65.186000000000007</v>
      </c>
      <c r="K21" s="62">
        <v>20.579000000000001</v>
      </c>
      <c r="L21" s="53">
        <v>69.634</v>
      </c>
      <c r="M21" s="53">
        <v>18.274000000000001</v>
      </c>
      <c r="N21" s="82">
        <f t="shared" si="0"/>
        <v>153.09399999999999</v>
      </c>
      <c r="O21" s="53">
        <f t="shared" si="1"/>
        <v>306.18799999999999</v>
      </c>
      <c r="Q21" s="91"/>
      <c r="R21" s="91"/>
      <c r="S21" s="91"/>
      <c r="T21" s="91"/>
      <c r="U21" s="91"/>
      <c r="V21" s="91"/>
      <c r="W21" s="91"/>
      <c r="X21" s="91"/>
    </row>
    <row r="22" spans="1:24" x14ac:dyDescent="0.25">
      <c r="A22" s="51" t="s">
        <v>34</v>
      </c>
      <c r="B22" s="51"/>
      <c r="C22" s="52"/>
      <c r="D22" s="53">
        <v>262.38499999999999</v>
      </c>
      <c r="E22" s="53">
        <v>243.76300000000001</v>
      </c>
      <c r="F22" s="96"/>
      <c r="G22" s="53"/>
      <c r="H22" s="54">
        <v>200.65899999999999</v>
      </c>
      <c r="I22" s="55"/>
      <c r="J22" s="53">
        <v>63.750999999999998</v>
      </c>
      <c r="K22" s="62">
        <v>11.858000000000001</v>
      </c>
      <c r="L22" s="53">
        <v>59.802</v>
      </c>
      <c r="M22" s="53">
        <v>9.5890000000000004</v>
      </c>
      <c r="N22" s="82">
        <f t="shared" si="0"/>
        <v>133.142</v>
      </c>
      <c r="O22" s="53">
        <f t="shared" si="1"/>
        <v>266.28399999999999</v>
      </c>
    </row>
    <row r="23" spans="1:24" x14ac:dyDescent="0.25">
      <c r="A23" s="51" t="s">
        <v>34</v>
      </c>
      <c r="B23" s="51"/>
      <c r="C23" s="56"/>
      <c r="D23" s="57">
        <v>238.06100000000001</v>
      </c>
      <c r="E23" s="57">
        <v>239.33500000000001</v>
      </c>
      <c r="F23" s="97"/>
      <c r="G23" s="57"/>
      <c r="H23" s="58">
        <v>215.208</v>
      </c>
      <c r="I23" s="59"/>
      <c r="J23" s="57">
        <v>51.877000000000002</v>
      </c>
      <c r="K23" s="63">
        <v>21.393999999999998</v>
      </c>
      <c r="L23" s="57">
        <v>71.983999999999995</v>
      </c>
      <c r="M23" s="57">
        <v>15.231999999999999</v>
      </c>
      <c r="N23" s="83">
        <f t="shared" si="0"/>
        <v>139.09299999999999</v>
      </c>
      <c r="O23" s="57">
        <f t="shared" si="1"/>
        <v>278.18599999999998</v>
      </c>
    </row>
    <row r="24" spans="1:24" x14ac:dyDescent="0.25">
      <c r="A24" s="51" t="s">
        <v>34</v>
      </c>
      <c r="B24" s="51"/>
      <c r="C24" s="52" t="s">
        <v>5</v>
      </c>
      <c r="D24" s="53">
        <v>225.94800000000001</v>
      </c>
      <c r="E24" s="53">
        <v>222.905</v>
      </c>
      <c r="F24" s="96"/>
      <c r="G24" s="53"/>
      <c r="H24" s="54">
        <v>200.41200000000001</v>
      </c>
      <c r="I24" s="55"/>
      <c r="J24" s="53">
        <v>22.422000000000001</v>
      </c>
      <c r="K24" s="62">
        <v>0</v>
      </c>
      <c r="L24" s="53">
        <v>42.814999999999998</v>
      </c>
      <c r="M24" s="53">
        <v>0</v>
      </c>
      <c r="N24" s="82">
        <f t="shared" si="0"/>
        <v>65.236999999999995</v>
      </c>
      <c r="O24" s="53">
        <f t="shared" si="1"/>
        <v>130.47399999999999</v>
      </c>
    </row>
    <row r="25" spans="1:24" x14ac:dyDescent="0.25">
      <c r="A25" s="51" t="s">
        <v>34</v>
      </c>
      <c r="B25" s="51"/>
      <c r="C25" s="52"/>
      <c r="D25" s="53">
        <v>230.18799999999999</v>
      </c>
      <c r="E25" s="53">
        <v>229.452</v>
      </c>
      <c r="F25" s="96"/>
      <c r="G25" s="53"/>
      <c r="H25" s="54">
        <v>203.90600000000001</v>
      </c>
      <c r="I25" s="55"/>
      <c r="J25" s="53">
        <v>34.295000000000002</v>
      </c>
      <c r="K25" s="62">
        <v>0</v>
      </c>
      <c r="L25" s="53">
        <v>56.811999999999998</v>
      </c>
      <c r="M25" s="53">
        <v>7.5119999999999996</v>
      </c>
      <c r="N25" s="82">
        <f t="shared" si="0"/>
        <v>98.619</v>
      </c>
      <c r="O25" s="53">
        <f t="shared" si="1"/>
        <v>197.238</v>
      </c>
    </row>
    <row r="26" spans="1:24" x14ac:dyDescent="0.25">
      <c r="A26" s="51" t="s">
        <v>34</v>
      </c>
      <c r="B26" s="51"/>
      <c r="C26" s="52"/>
      <c r="D26" s="53">
        <v>236.846</v>
      </c>
      <c r="E26" s="53">
        <v>239.3</v>
      </c>
      <c r="F26" s="96"/>
      <c r="G26" s="53"/>
      <c r="H26" s="54">
        <v>190.947</v>
      </c>
      <c r="I26" s="55"/>
      <c r="J26" s="53">
        <v>15.895</v>
      </c>
      <c r="K26" s="62">
        <v>0</v>
      </c>
      <c r="L26" s="53">
        <v>44.228000000000002</v>
      </c>
      <c r="M26" s="53">
        <v>0</v>
      </c>
      <c r="N26" s="82">
        <f t="shared" si="0"/>
        <v>60.123000000000005</v>
      </c>
      <c r="O26" s="53">
        <f t="shared" si="1"/>
        <v>120.24600000000001</v>
      </c>
    </row>
    <row r="27" spans="1:24" x14ac:dyDescent="0.25">
      <c r="A27" s="51" t="s">
        <v>34</v>
      </c>
      <c r="B27" s="51"/>
      <c r="C27" s="56"/>
      <c r="D27" s="57">
        <v>204.27699999999999</v>
      </c>
      <c r="E27" s="57">
        <v>195.59299999999999</v>
      </c>
      <c r="F27" s="97"/>
      <c r="G27" s="57"/>
      <c r="H27" s="58">
        <v>190.95099999999999</v>
      </c>
      <c r="I27" s="59"/>
      <c r="J27" s="57">
        <v>40.131</v>
      </c>
      <c r="K27" s="63">
        <v>0</v>
      </c>
      <c r="L27" s="57">
        <v>61.290999999999997</v>
      </c>
      <c r="M27" s="57">
        <v>2.7549999999999999</v>
      </c>
      <c r="N27" s="83">
        <f t="shared" si="0"/>
        <v>104.17699999999999</v>
      </c>
      <c r="O27" s="57">
        <f t="shared" si="1"/>
        <v>208.35399999999998</v>
      </c>
    </row>
    <row r="28" spans="1:24" x14ac:dyDescent="0.25">
      <c r="A28" s="51" t="s">
        <v>34</v>
      </c>
      <c r="B28" s="51"/>
      <c r="C28" s="52" t="s">
        <v>6</v>
      </c>
      <c r="D28" s="53">
        <v>228.26400000000001</v>
      </c>
      <c r="E28" s="53">
        <v>224.149</v>
      </c>
      <c r="F28" s="96"/>
      <c r="G28" s="53"/>
      <c r="H28" s="54">
        <v>202.06299999999999</v>
      </c>
      <c r="I28" s="55"/>
      <c r="J28" s="53">
        <v>59.1</v>
      </c>
      <c r="K28" s="62">
        <v>3.6059999999999999</v>
      </c>
      <c r="L28" s="53">
        <v>70.221000000000004</v>
      </c>
      <c r="M28" s="53">
        <v>6.734</v>
      </c>
      <c r="N28" s="82">
        <f t="shared" si="0"/>
        <v>136.05500000000001</v>
      </c>
      <c r="O28" s="53">
        <f t="shared" si="1"/>
        <v>272.11</v>
      </c>
    </row>
    <row r="29" spans="1:24" x14ac:dyDescent="0.25">
      <c r="A29" s="51" t="s">
        <v>34</v>
      </c>
      <c r="B29" s="51"/>
      <c r="C29" s="52"/>
      <c r="D29" s="53">
        <v>220.65700000000001</v>
      </c>
      <c r="E29" s="53">
        <v>223.91800000000001</v>
      </c>
      <c r="F29" s="96"/>
      <c r="G29" s="53"/>
      <c r="H29" s="54">
        <v>199.24</v>
      </c>
      <c r="I29" s="55"/>
      <c r="J29" s="53">
        <v>40.862000000000002</v>
      </c>
      <c r="K29" s="62">
        <v>0</v>
      </c>
      <c r="L29" s="53">
        <v>49.406999999999996</v>
      </c>
      <c r="M29" s="53">
        <v>0</v>
      </c>
      <c r="N29" s="82">
        <f t="shared" si="0"/>
        <v>90.269000000000005</v>
      </c>
      <c r="O29" s="53">
        <f t="shared" si="1"/>
        <v>180.53800000000001</v>
      </c>
    </row>
    <row r="30" spans="1:24" x14ac:dyDescent="0.25">
      <c r="A30" s="51" t="s">
        <v>34</v>
      </c>
      <c r="B30" s="51"/>
      <c r="C30" s="52"/>
      <c r="D30" s="53">
        <v>246.334</v>
      </c>
      <c r="E30" s="53">
        <v>240.8</v>
      </c>
      <c r="F30" s="96"/>
      <c r="G30" s="53"/>
      <c r="H30" s="54">
        <v>206.06700000000001</v>
      </c>
      <c r="I30" s="55"/>
      <c r="J30" s="53">
        <v>58.752000000000002</v>
      </c>
      <c r="K30" s="62">
        <v>3.548</v>
      </c>
      <c r="L30" s="53">
        <v>64.210999999999999</v>
      </c>
      <c r="M30" s="53">
        <v>6.45</v>
      </c>
      <c r="N30" s="82">
        <f t="shared" si="0"/>
        <v>129.41299999999998</v>
      </c>
      <c r="O30" s="53">
        <f t="shared" si="1"/>
        <v>258.82599999999996</v>
      </c>
    </row>
    <row r="31" spans="1:24" x14ac:dyDescent="0.25">
      <c r="A31" s="51" t="s">
        <v>34</v>
      </c>
      <c r="B31" s="51"/>
      <c r="C31" s="56"/>
      <c r="D31" s="57">
        <v>241.82499999999999</v>
      </c>
      <c r="E31" s="57">
        <v>231.56200000000001</v>
      </c>
      <c r="F31" s="97"/>
      <c r="G31" s="57"/>
      <c r="H31" s="58">
        <v>196.691</v>
      </c>
      <c r="I31" s="59"/>
      <c r="J31" s="57">
        <v>47.667000000000002</v>
      </c>
      <c r="K31" s="63">
        <v>0</v>
      </c>
      <c r="L31" s="57">
        <v>52.65</v>
      </c>
      <c r="M31" s="57">
        <v>3.677</v>
      </c>
      <c r="N31" s="83">
        <f t="shared" si="0"/>
        <v>103.99400000000001</v>
      </c>
      <c r="O31" s="57">
        <f t="shared" si="1"/>
        <v>207.98800000000003</v>
      </c>
    </row>
    <row r="32" spans="1:24" x14ac:dyDescent="0.25">
      <c r="A32" s="51" t="s">
        <v>34</v>
      </c>
      <c r="B32" s="51"/>
      <c r="C32" s="52" t="s">
        <v>7</v>
      </c>
      <c r="D32" s="53">
        <v>217.53299999999999</v>
      </c>
      <c r="E32" s="53">
        <v>225.191</v>
      </c>
      <c r="F32" s="96"/>
      <c r="G32" s="53"/>
      <c r="H32" s="54">
        <v>216.81800000000001</v>
      </c>
      <c r="I32" s="55"/>
      <c r="J32" s="53">
        <v>16.852</v>
      </c>
      <c r="K32" s="62">
        <v>0</v>
      </c>
      <c r="L32" s="53">
        <v>23.454000000000001</v>
      </c>
      <c r="M32" s="53">
        <v>7.4370000000000003</v>
      </c>
      <c r="N32" s="82">
        <f t="shared" si="0"/>
        <v>47.742999999999995</v>
      </c>
      <c r="O32" s="53">
        <f t="shared" si="1"/>
        <v>95.48599999999999</v>
      </c>
    </row>
    <row r="33" spans="1:15" x14ac:dyDescent="0.25">
      <c r="A33" s="51" t="s">
        <v>34</v>
      </c>
      <c r="B33" s="51"/>
      <c r="C33" s="52"/>
      <c r="D33" s="53">
        <v>236.79400000000001</v>
      </c>
      <c r="E33" s="53">
        <v>238.7</v>
      </c>
      <c r="F33" s="96"/>
      <c r="G33" s="53"/>
      <c r="H33" s="54">
        <v>217.303</v>
      </c>
      <c r="I33" s="55"/>
      <c r="J33" s="53">
        <v>21.782</v>
      </c>
      <c r="K33" s="62">
        <v>0</v>
      </c>
      <c r="L33" s="53">
        <v>41.652000000000001</v>
      </c>
      <c r="M33" s="53">
        <v>13.513999999999999</v>
      </c>
      <c r="N33" s="82">
        <f t="shared" si="0"/>
        <v>76.947999999999993</v>
      </c>
      <c r="O33" s="53">
        <f t="shared" si="1"/>
        <v>153.89599999999999</v>
      </c>
    </row>
    <row r="34" spans="1:15" x14ac:dyDescent="0.25">
      <c r="A34" s="51" t="s">
        <v>34</v>
      </c>
      <c r="B34" s="51"/>
      <c r="C34" s="56"/>
      <c r="D34" s="57">
        <v>229.58699999999999</v>
      </c>
      <c r="E34" s="57">
        <v>233.15799999999999</v>
      </c>
      <c r="F34" s="97"/>
      <c r="G34" s="57"/>
      <c r="H34" s="58">
        <v>204.57300000000001</v>
      </c>
      <c r="I34" s="59"/>
      <c r="J34" s="57">
        <v>23.236999999999998</v>
      </c>
      <c r="K34" s="63">
        <v>0</v>
      </c>
      <c r="L34" s="57">
        <v>26.044</v>
      </c>
      <c r="M34" s="57">
        <v>9.0530000000000008</v>
      </c>
      <c r="N34" s="83">
        <f t="shared" si="0"/>
        <v>58.334000000000003</v>
      </c>
      <c r="O34" s="57">
        <f t="shared" si="1"/>
        <v>116.66800000000001</v>
      </c>
    </row>
    <row r="35" spans="1:15" x14ac:dyDescent="0.25">
      <c r="A35" s="51" t="s">
        <v>34</v>
      </c>
      <c r="B35" s="51"/>
      <c r="C35" s="52" t="s">
        <v>8</v>
      </c>
      <c r="D35" s="53">
        <v>228.33699999999999</v>
      </c>
      <c r="E35" s="53">
        <v>217.19900000000001</v>
      </c>
      <c r="F35" s="96"/>
      <c r="G35" s="53"/>
      <c r="H35" s="54">
        <v>182.952</v>
      </c>
      <c r="I35" s="55"/>
      <c r="J35" s="53">
        <v>28.475999999999999</v>
      </c>
      <c r="K35" s="62">
        <v>0</v>
      </c>
      <c r="L35" s="53">
        <v>51.481999999999999</v>
      </c>
      <c r="M35" s="53">
        <v>0</v>
      </c>
      <c r="N35" s="82">
        <f t="shared" si="0"/>
        <v>79.957999999999998</v>
      </c>
      <c r="O35" s="53">
        <f t="shared" si="1"/>
        <v>159.916</v>
      </c>
    </row>
    <row r="36" spans="1:15" x14ac:dyDescent="0.25">
      <c r="A36" s="51" t="s">
        <v>34</v>
      </c>
      <c r="B36" s="51"/>
      <c r="C36" s="52"/>
      <c r="D36" s="53">
        <v>236.79300000000001</v>
      </c>
      <c r="E36" s="53">
        <v>229.626</v>
      </c>
      <c r="F36" s="96"/>
      <c r="G36" s="53"/>
      <c r="H36" s="54">
        <v>205.18299999999999</v>
      </c>
      <c r="I36" s="55"/>
      <c r="J36" s="53">
        <v>59.523000000000003</v>
      </c>
      <c r="K36" s="62">
        <v>0</v>
      </c>
      <c r="L36" s="53">
        <v>47.152999999999999</v>
      </c>
      <c r="M36" s="53">
        <v>15.497</v>
      </c>
      <c r="N36" s="82">
        <f t="shared" si="0"/>
        <v>122.173</v>
      </c>
      <c r="O36" s="53">
        <f t="shared" si="1"/>
        <v>244.346</v>
      </c>
    </row>
    <row r="37" spans="1:15" x14ac:dyDescent="0.25">
      <c r="A37" s="51" t="s">
        <v>34</v>
      </c>
      <c r="B37" s="51"/>
      <c r="C37" s="52"/>
      <c r="D37" s="53">
        <v>212.10900000000001</v>
      </c>
      <c r="E37" s="53">
        <v>201.43899999999999</v>
      </c>
      <c r="F37" s="96"/>
      <c r="G37" s="53"/>
      <c r="H37" s="54">
        <v>202.881</v>
      </c>
      <c r="I37" s="55"/>
      <c r="J37" s="53">
        <v>50.151000000000003</v>
      </c>
      <c r="K37" s="62">
        <v>0</v>
      </c>
      <c r="L37" s="53">
        <v>63.820999999999998</v>
      </c>
      <c r="M37" s="53">
        <v>0</v>
      </c>
      <c r="N37" s="82">
        <f t="shared" si="0"/>
        <v>113.97200000000001</v>
      </c>
      <c r="O37" s="53">
        <f t="shared" si="1"/>
        <v>227.94400000000002</v>
      </c>
    </row>
    <row r="38" spans="1:15" x14ac:dyDescent="0.25">
      <c r="A38" s="51" t="s">
        <v>34</v>
      </c>
      <c r="B38" s="51"/>
      <c r="C38" s="52"/>
      <c r="D38" s="53">
        <v>232.22900000000001</v>
      </c>
      <c r="E38" s="53">
        <v>230.315</v>
      </c>
      <c r="F38" s="96"/>
      <c r="G38" s="53"/>
      <c r="H38" s="54">
        <v>205.08500000000001</v>
      </c>
      <c r="I38" s="55"/>
      <c r="J38" s="53">
        <v>57.085000000000001</v>
      </c>
      <c r="K38" s="62">
        <v>0</v>
      </c>
      <c r="L38" s="53">
        <v>71.569999999999993</v>
      </c>
      <c r="M38" s="53">
        <v>14.170999999999999</v>
      </c>
      <c r="N38" s="82">
        <f t="shared" si="0"/>
        <v>142.82599999999999</v>
      </c>
      <c r="O38" s="53">
        <f t="shared" si="1"/>
        <v>285.65199999999999</v>
      </c>
    </row>
    <row r="39" spans="1:15" x14ac:dyDescent="0.25">
      <c r="A39" s="26" t="s">
        <v>48</v>
      </c>
      <c r="B39" s="26"/>
      <c r="C39" s="20" t="s">
        <v>1</v>
      </c>
      <c r="D39" s="21">
        <v>267.43900000000002</v>
      </c>
      <c r="E39" s="21">
        <v>283.964</v>
      </c>
      <c r="F39" s="98">
        <v>168.82300000000001</v>
      </c>
      <c r="G39" s="21">
        <v>241</v>
      </c>
      <c r="H39" s="44">
        <v>188.43199999999999</v>
      </c>
      <c r="I39" s="21"/>
      <c r="J39" s="21">
        <v>157.11099999999999</v>
      </c>
      <c r="K39" s="64">
        <v>108.32299999999999</v>
      </c>
      <c r="L39" s="21">
        <v>157.99600000000001</v>
      </c>
      <c r="M39" s="21">
        <v>112.012</v>
      </c>
      <c r="N39" s="84">
        <f>J39+L39+M39</f>
        <v>427.11899999999997</v>
      </c>
      <c r="O39" s="21">
        <f>N39*2</f>
        <v>854.23799999999994</v>
      </c>
    </row>
    <row r="40" spans="1:15" x14ac:dyDescent="0.25">
      <c r="A40" s="26" t="s">
        <v>48</v>
      </c>
      <c r="B40" s="26"/>
      <c r="C40" s="20"/>
      <c r="D40" s="21">
        <v>285.98700000000002</v>
      </c>
      <c r="E40" s="21">
        <v>288.96699999999998</v>
      </c>
      <c r="F40" s="98">
        <v>165.12899999999999</v>
      </c>
      <c r="G40" s="21">
        <v>238.95599999999999</v>
      </c>
      <c r="H40" s="44">
        <v>186.90299999999999</v>
      </c>
      <c r="I40" s="20"/>
      <c r="J40" s="21">
        <v>163.15899999999999</v>
      </c>
      <c r="K40" s="64">
        <v>123.432</v>
      </c>
      <c r="L40" s="21">
        <v>164.13</v>
      </c>
      <c r="M40" s="21">
        <v>111.504</v>
      </c>
      <c r="N40" s="84">
        <f t="shared" ref="N40:N58" si="2">J40+L40+M40</f>
        <v>438.79300000000001</v>
      </c>
      <c r="O40" s="21">
        <f t="shared" ref="O40:O58" si="3">N40*2</f>
        <v>877.58600000000001</v>
      </c>
    </row>
    <row r="41" spans="1:15" x14ac:dyDescent="0.25">
      <c r="A41" s="26" t="s">
        <v>48</v>
      </c>
      <c r="B41" s="26"/>
      <c r="C41" s="20"/>
      <c r="D41" s="21">
        <v>260.47899999999998</v>
      </c>
      <c r="E41" s="21">
        <v>272.18599999999998</v>
      </c>
      <c r="F41" s="98">
        <v>133.07499999999999</v>
      </c>
      <c r="G41" s="21">
        <v>196.822</v>
      </c>
      <c r="H41" s="44">
        <v>192.74199999999999</v>
      </c>
      <c r="I41" s="20"/>
      <c r="J41" s="21">
        <v>145.28399999999999</v>
      </c>
      <c r="K41" s="64">
        <v>123.97799999999999</v>
      </c>
      <c r="L41" s="21">
        <v>166.16</v>
      </c>
      <c r="M41" s="21">
        <v>101.233</v>
      </c>
      <c r="N41" s="84">
        <f t="shared" si="2"/>
        <v>412.67699999999996</v>
      </c>
      <c r="O41" s="21">
        <f t="shared" si="3"/>
        <v>825.35399999999993</v>
      </c>
    </row>
    <row r="42" spans="1:15" x14ac:dyDescent="0.25">
      <c r="A42" s="26" t="s">
        <v>48</v>
      </c>
      <c r="B42" s="26"/>
      <c r="C42" s="22"/>
      <c r="D42" s="22">
        <v>278.78899999999999</v>
      </c>
      <c r="E42" s="22">
        <v>294.96899999999999</v>
      </c>
      <c r="F42" s="99">
        <v>204.63300000000001</v>
      </c>
      <c r="G42" s="22">
        <v>256.39699999999999</v>
      </c>
      <c r="H42" s="45">
        <v>181.39500000000001</v>
      </c>
      <c r="I42" s="22"/>
      <c r="J42" s="22">
        <v>168.02099999999999</v>
      </c>
      <c r="K42" s="65">
        <v>116.511</v>
      </c>
      <c r="L42" s="22">
        <v>163.374</v>
      </c>
      <c r="M42" s="22">
        <v>115.002</v>
      </c>
      <c r="N42" s="85">
        <f t="shared" si="2"/>
        <v>446.39699999999999</v>
      </c>
      <c r="O42" s="22">
        <f t="shared" si="3"/>
        <v>892.79399999999998</v>
      </c>
    </row>
    <row r="43" spans="1:15" x14ac:dyDescent="0.25">
      <c r="A43" s="26" t="s">
        <v>48</v>
      </c>
      <c r="B43" s="26"/>
      <c r="C43" s="20" t="s">
        <v>10</v>
      </c>
      <c r="D43" s="21">
        <v>264.63</v>
      </c>
      <c r="E43" s="21">
        <v>273.892</v>
      </c>
      <c r="F43" s="98">
        <v>179.501</v>
      </c>
      <c r="G43" s="21">
        <v>247.69399999999999</v>
      </c>
      <c r="H43" s="44">
        <v>178.483</v>
      </c>
      <c r="I43" s="20"/>
      <c r="J43" s="21">
        <v>148.93299999999999</v>
      </c>
      <c r="K43" s="66">
        <v>102.929</v>
      </c>
      <c r="L43" s="38">
        <v>158.33099999999999</v>
      </c>
      <c r="M43" s="38">
        <v>119.11199999999999</v>
      </c>
      <c r="N43" s="86">
        <f t="shared" si="2"/>
        <v>426.37599999999998</v>
      </c>
      <c r="O43" s="38">
        <f t="shared" si="3"/>
        <v>852.75199999999995</v>
      </c>
    </row>
    <row r="44" spans="1:15" x14ac:dyDescent="0.25">
      <c r="A44" s="26" t="s">
        <v>48</v>
      </c>
      <c r="B44" s="26"/>
      <c r="C44" s="20"/>
      <c r="D44" s="21">
        <v>254.31200000000001</v>
      </c>
      <c r="E44" s="21">
        <v>271.84300000000002</v>
      </c>
      <c r="F44" s="98">
        <v>135.97800000000001</v>
      </c>
      <c r="G44" s="21">
        <v>215.20099999999999</v>
      </c>
      <c r="H44" s="44">
        <v>195.636</v>
      </c>
      <c r="I44" s="20"/>
      <c r="J44" s="21">
        <v>152.55599999999998</v>
      </c>
      <c r="K44" s="64">
        <v>100.599</v>
      </c>
      <c r="L44" s="21">
        <v>150.01499999999999</v>
      </c>
      <c r="M44" s="21">
        <v>103.611</v>
      </c>
      <c r="N44" s="84">
        <f t="shared" si="2"/>
        <v>406.18199999999996</v>
      </c>
      <c r="O44" s="21">
        <f t="shared" si="3"/>
        <v>812.36399999999992</v>
      </c>
    </row>
    <row r="45" spans="1:15" x14ac:dyDescent="0.25">
      <c r="A45" s="26" t="s">
        <v>48</v>
      </c>
      <c r="B45" s="26"/>
      <c r="C45" s="20"/>
      <c r="D45" s="20">
        <v>275.529</v>
      </c>
      <c r="E45" s="20">
        <v>281.02499999999998</v>
      </c>
      <c r="F45" s="100">
        <v>167.709</v>
      </c>
      <c r="G45" s="20">
        <v>233.21899999999999</v>
      </c>
      <c r="H45" s="44">
        <v>172.38</v>
      </c>
      <c r="I45" s="20"/>
      <c r="J45" s="20">
        <v>157.477</v>
      </c>
      <c r="K45" s="64">
        <v>100.036</v>
      </c>
      <c r="L45" s="21">
        <v>146.42400000000001</v>
      </c>
      <c r="M45" s="21">
        <v>117.274</v>
      </c>
      <c r="N45" s="84">
        <f t="shared" si="2"/>
        <v>421.17500000000001</v>
      </c>
      <c r="O45" s="21">
        <f t="shared" si="3"/>
        <v>842.35</v>
      </c>
    </row>
    <row r="46" spans="1:15" x14ac:dyDescent="0.25">
      <c r="A46" s="26" t="s">
        <v>48</v>
      </c>
      <c r="B46" s="26"/>
      <c r="C46" s="22"/>
      <c r="D46" s="22">
        <v>273.76299999999998</v>
      </c>
      <c r="E46" s="22">
        <v>280.05900000000003</v>
      </c>
      <c r="F46" s="99">
        <v>165.292</v>
      </c>
      <c r="G46" s="22">
        <v>233.839</v>
      </c>
      <c r="H46" s="45">
        <v>206.273</v>
      </c>
      <c r="I46" s="23"/>
      <c r="J46" s="22">
        <v>148.25299999999999</v>
      </c>
      <c r="K46" s="65">
        <v>117.399</v>
      </c>
      <c r="L46" s="22">
        <v>172.74700000000001</v>
      </c>
      <c r="M46" s="22">
        <v>99.972999999999999</v>
      </c>
      <c r="N46" s="85">
        <f t="shared" si="2"/>
        <v>420.97300000000001</v>
      </c>
      <c r="O46" s="22">
        <f t="shared" si="3"/>
        <v>841.94600000000003</v>
      </c>
    </row>
    <row r="47" spans="1:15" x14ac:dyDescent="0.25">
      <c r="A47" s="26" t="s">
        <v>48</v>
      </c>
      <c r="B47" s="26"/>
      <c r="C47" s="20" t="s">
        <v>2</v>
      </c>
      <c r="D47" s="20">
        <v>260.58199999999999</v>
      </c>
      <c r="E47" s="20">
        <v>264.697</v>
      </c>
      <c r="F47" s="100">
        <v>122.196</v>
      </c>
      <c r="G47" s="20">
        <v>198.15899999999999</v>
      </c>
      <c r="H47" s="44">
        <v>202.989</v>
      </c>
      <c r="I47" s="20"/>
      <c r="J47" s="20">
        <v>133.14599999999999</v>
      </c>
      <c r="K47" s="66">
        <v>78.426000000000002</v>
      </c>
      <c r="L47" s="38">
        <v>128.27699999999999</v>
      </c>
      <c r="M47" s="38">
        <v>85.421999999999997</v>
      </c>
      <c r="N47" s="86">
        <f t="shared" si="2"/>
        <v>346.84500000000003</v>
      </c>
      <c r="O47" s="38">
        <f t="shared" si="3"/>
        <v>693.69</v>
      </c>
    </row>
    <row r="48" spans="1:15" x14ac:dyDescent="0.25">
      <c r="A48" s="26" t="s">
        <v>48</v>
      </c>
      <c r="B48" s="26"/>
      <c r="C48" s="20"/>
      <c r="D48" s="20">
        <v>266.04599999999999</v>
      </c>
      <c r="E48" s="20">
        <v>257.911</v>
      </c>
      <c r="F48" s="100">
        <v>132.68799999999999</v>
      </c>
      <c r="G48" s="20">
        <v>196.63200000000001</v>
      </c>
      <c r="H48" s="44">
        <v>215.04300000000001</v>
      </c>
      <c r="I48" s="24"/>
      <c r="J48" s="20">
        <v>118.08499999999999</v>
      </c>
      <c r="K48" s="64">
        <v>70.899000000000001</v>
      </c>
      <c r="L48" s="21">
        <v>124.80500000000001</v>
      </c>
      <c r="M48" s="21">
        <v>70.884</v>
      </c>
      <c r="N48" s="84">
        <f t="shared" si="2"/>
        <v>313.774</v>
      </c>
      <c r="O48" s="21">
        <f t="shared" si="3"/>
        <v>627.548</v>
      </c>
    </row>
    <row r="49" spans="1:15" x14ac:dyDescent="0.25">
      <c r="A49" s="26" t="s">
        <v>48</v>
      </c>
      <c r="B49" s="26"/>
      <c r="C49" s="20"/>
      <c r="D49" s="20">
        <v>244.58199999999999</v>
      </c>
      <c r="E49" s="20">
        <v>248.137</v>
      </c>
      <c r="F49" s="100">
        <v>163.27600000000001</v>
      </c>
      <c r="G49" s="20">
        <v>208.994</v>
      </c>
      <c r="H49" s="44">
        <v>205.77199999999999</v>
      </c>
      <c r="I49" s="20"/>
      <c r="J49" s="20">
        <v>143.59299999999999</v>
      </c>
      <c r="K49" s="64">
        <v>62.109000000000002</v>
      </c>
      <c r="L49" s="21">
        <v>112.285</v>
      </c>
      <c r="M49" s="21">
        <v>65.634</v>
      </c>
      <c r="N49" s="84">
        <f t="shared" si="2"/>
        <v>321.512</v>
      </c>
      <c r="O49" s="21">
        <f t="shared" si="3"/>
        <v>643.024</v>
      </c>
    </row>
    <row r="50" spans="1:15" x14ac:dyDescent="0.25">
      <c r="A50" s="26" t="s">
        <v>48</v>
      </c>
      <c r="B50" s="26"/>
      <c r="C50" s="22"/>
      <c r="D50" s="22">
        <v>260.49400000000003</v>
      </c>
      <c r="E50" s="22">
        <v>258.76299999999998</v>
      </c>
      <c r="F50" s="99">
        <v>113.605</v>
      </c>
      <c r="G50" s="22">
        <v>166.62</v>
      </c>
      <c r="H50" s="45">
        <v>212.33</v>
      </c>
      <c r="I50" s="22"/>
      <c r="J50" s="22">
        <v>158.21299999999999</v>
      </c>
      <c r="K50" s="65">
        <v>69.923000000000002</v>
      </c>
      <c r="L50" s="22">
        <v>122.10599999999999</v>
      </c>
      <c r="M50" s="22">
        <v>72.555999999999997</v>
      </c>
      <c r="N50" s="85">
        <f t="shared" si="2"/>
        <v>352.87499999999994</v>
      </c>
      <c r="O50" s="22">
        <f t="shared" si="3"/>
        <v>705.74999999999989</v>
      </c>
    </row>
    <row r="51" spans="1:15" x14ac:dyDescent="0.25">
      <c r="A51" s="26" t="s">
        <v>48</v>
      </c>
      <c r="B51" s="26"/>
      <c r="C51" s="20" t="s">
        <v>3</v>
      </c>
      <c r="D51" s="20">
        <v>277.44799999999998</v>
      </c>
      <c r="E51" s="20">
        <v>284.09800000000001</v>
      </c>
      <c r="F51" s="100">
        <v>142.45099999999999</v>
      </c>
      <c r="G51" s="20">
        <v>211.904</v>
      </c>
      <c r="H51" s="44">
        <v>216.61099999999999</v>
      </c>
      <c r="I51" s="20"/>
      <c r="J51" s="20">
        <v>162.047</v>
      </c>
      <c r="K51" s="66">
        <v>83.397999999999996</v>
      </c>
      <c r="L51" s="38">
        <v>136.48599999999999</v>
      </c>
      <c r="M51" s="38">
        <v>67.736000000000004</v>
      </c>
      <c r="N51" s="86">
        <f t="shared" si="2"/>
        <v>366.26900000000001</v>
      </c>
      <c r="O51" s="38">
        <f t="shared" si="3"/>
        <v>732.53800000000001</v>
      </c>
    </row>
    <row r="52" spans="1:15" x14ac:dyDescent="0.25">
      <c r="A52" s="26" t="s">
        <v>48</v>
      </c>
      <c r="B52" s="26"/>
      <c r="C52" s="20"/>
      <c r="D52" s="20">
        <v>268.54199999999997</v>
      </c>
      <c r="E52" s="20">
        <v>265.541</v>
      </c>
      <c r="F52" s="100">
        <v>147.47200000000001</v>
      </c>
      <c r="G52" s="20">
        <v>200.60900000000001</v>
      </c>
      <c r="H52" s="44">
        <v>201.858</v>
      </c>
      <c r="I52" s="20"/>
      <c r="J52" s="20">
        <v>145.352</v>
      </c>
      <c r="K52" s="64">
        <v>70.683000000000007</v>
      </c>
      <c r="L52" s="21">
        <v>127.90900000000001</v>
      </c>
      <c r="M52" s="21">
        <v>75.144999999999996</v>
      </c>
      <c r="N52" s="84">
        <f t="shared" si="2"/>
        <v>348.40600000000001</v>
      </c>
      <c r="O52" s="21">
        <f t="shared" si="3"/>
        <v>696.81200000000001</v>
      </c>
    </row>
    <row r="53" spans="1:15" x14ac:dyDescent="0.25">
      <c r="A53" s="26" t="s">
        <v>48</v>
      </c>
      <c r="B53" s="26"/>
      <c r="C53" s="20"/>
      <c r="D53" s="20">
        <v>262.733</v>
      </c>
      <c r="E53" s="20">
        <v>265.62700000000001</v>
      </c>
      <c r="F53" s="100">
        <v>132.577</v>
      </c>
      <c r="G53" s="20">
        <v>202.042</v>
      </c>
      <c r="H53" s="44">
        <v>219.77199999999999</v>
      </c>
      <c r="I53" s="20"/>
      <c r="J53" s="20">
        <v>135.999</v>
      </c>
      <c r="K53" s="64">
        <v>68.373000000000005</v>
      </c>
      <c r="L53" s="21">
        <v>121.232</v>
      </c>
      <c r="M53" s="21">
        <v>57.784999999999997</v>
      </c>
      <c r="N53" s="84">
        <f t="shared" si="2"/>
        <v>315.01599999999996</v>
      </c>
      <c r="O53" s="21">
        <f t="shared" si="3"/>
        <v>630.03199999999993</v>
      </c>
    </row>
    <row r="54" spans="1:15" x14ac:dyDescent="0.25">
      <c r="A54" s="26" t="s">
        <v>48</v>
      </c>
      <c r="B54" s="26"/>
      <c r="C54" s="22"/>
      <c r="D54" s="22">
        <v>251.98599999999999</v>
      </c>
      <c r="E54" s="22">
        <v>246.136</v>
      </c>
      <c r="F54" s="99">
        <v>155.852</v>
      </c>
      <c r="G54" s="22">
        <v>202.83099999999999</v>
      </c>
      <c r="H54" s="45">
        <v>191.81100000000001</v>
      </c>
      <c r="I54" s="23"/>
      <c r="J54" s="22">
        <v>149.673</v>
      </c>
      <c r="K54" s="65">
        <v>74.275000000000006</v>
      </c>
      <c r="L54" s="22">
        <v>102.07299999999999</v>
      </c>
      <c r="M54" s="22">
        <v>70.819000000000003</v>
      </c>
      <c r="N54" s="85">
        <f t="shared" si="2"/>
        <v>322.565</v>
      </c>
      <c r="O54" s="22">
        <f t="shared" si="3"/>
        <v>645.13</v>
      </c>
    </row>
    <row r="55" spans="1:15" x14ac:dyDescent="0.25">
      <c r="A55" s="26" t="s">
        <v>48</v>
      </c>
      <c r="B55" s="26"/>
      <c r="C55" s="20" t="s">
        <v>4</v>
      </c>
      <c r="D55" s="20">
        <v>251.64099999999999</v>
      </c>
      <c r="E55" s="20">
        <v>256.726</v>
      </c>
      <c r="F55" s="100">
        <v>117.69799999999999</v>
      </c>
      <c r="G55" s="20">
        <v>160.96700000000001</v>
      </c>
      <c r="H55" s="44">
        <v>192.81299999999999</v>
      </c>
      <c r="I55" s="20"/>
      <c r="J55" s="20">
        <v>126.101</v>
      </c>
      <c r="K55" s="67">
        <v>33.713999999999999</v>
      </c>
      <c r="L55" s="20">
        <v>106.351</v>
      </c>
      <c r="M55" s="20">
        <v>66.617999999999995</v>
      </c>
      <c r="N55" s="84">
        <f t="shared" si="2"/>
        <v>299.07</v>
      </c>
      <c r="O55" s="20">
        <f t="shared" si="3"/>
        <v>598.14</v>
      </c>
    </row>
    <row r="56" spans="1:15" x14ac:dyDescent="0.25">
      <c r="A56" s="26" t="s">
        <v>48</v>
      </c>
      <c r="B56" s="26"/>
      <c r="C56" s="20"/>
      <c r="D56" s="20">
        <v>268.53199999999998</v>
      </c>
      <c r="E56" s="20">
        <v>268.673</v>
      </c>
      <c r="F56" s="100">
        <v>127.152</v>
      </c>
      <c r="G56" s="20">
        <v>204.4</v>
      </c>
      <c r="H56" s="44">
        <v>191.34800000000001</v>
      </c>
      <c r="I56" s="24"/>
      <c r="J56" s="20">
        <v>142.38300000000001</v>
      </c>
      <c r="K56" s="67">
        <v>72.078000000000003</v>
      </c>
      <c r="L56" s="20">
        <v>145.35599999999999</v>
      </c>
      <c r="M56" s="20">
        <v>87.335999999999999</v>
      </c>
      <c r="N56" s="84">
        <f t="shared" si="2"/>
        <v>375.07500000000005</v>
      </c>
      <c r="O56" s="20">
        <f t="shared" si="3"/>
        <v>750.15000000000009</v>
      </c>
    </row>
    <row r="57" spans="1:15" x14ac:dyDescent="0.25">
      <c r="A57" s="26" t="s">
        <v>48</v>
      </c>
      <c r="B57" s="26"/>
      <c r="C57" s="20"/>
      <c r="D57" s="20">
        <v>264.09300000000002</v>
      </c>
      <c r="E57" s="20">
        <v>260.45</v>
      </c>
      <c r="F57" s="100">
        <v>159.72200000000001</v>
      </c>
      <c r="G57" s="20">
        <v>226.72900000000001</v>
      </c>
      <c r="H57" s="44">
        <v>198.40899999999999</v>
      </c>
      <c r="I57" s="20"/>
      <c r="J57" s="20">
        <v>152.37899999999999</v>
      </c>
      <c r="K57" s="67">
        <v>87.076999999999998</v>
      </c>
      <c r="L57" s="20">
        <v>138.54</v>
      </c>
      <c r="M57" s="20">
        <v>85.808999999999997</v>
      </c>
      <c r="N57" s="84">
        <f t="shared" si="2"/>
        <v>376.72799999999995</v>
      </c>
      <c r="O57" s="20">
        <f t="shared" si="3"/>
        <v>753.4559999999999</v>
      </c>
    </row>
    <row r="58" spans="1:15" ht="15.75" thickBot="1" x14ac:dyDescent="0.3">
      <c r="A58" s="103" t="s">
        <v>48</v>
      </c>
      <c r="B58" s="103"/>
      <c r="C58" s="104"/>
      <c r="D58" s="104">
        <v>250.786</v>
      </c>
      <c r="E58" s="104">
        <v>252.637</v>
      </c>
      <c r="F58" s="105">
        <v>119.651</v>
      </c>
      <c r="G58" s="104">
        <v>162.31</v>
      </c>
      <c r="H58" s="106">
        <v>206.738</v>
      </c>
      <c r="I58" s="104"/>
      <c r="J58" s="104">
        <v>135.33099999999999</v>
      </c>
      <c r="K58" s="67">
        <v>41.573999999999998</v>
      </c>
      <c r="L58" s="20">
        <v>101.179</v>
      </c>
      <c r="M58" s="20">
        <v>57.081000000000003</v>
      </c>
      <c r="N58" s="84">
        <f t="shared" si="2"/>
        <v>293.59100000000001</v>
      </c>
      <c r="O58" s="20">
        <f t="shared" si="3"/>
        <v>587.18200000000002</v>
      </c>
    </row>
    <row r="59" spans="1:15" ht="15.75" thickTop="1" x14ac:dyDescent="0.25">
      <c r="A59" s="30" t="s">
        <v>49</v>
      </c>
      <c r="B59" s="30"/>
      <c r="C59" s="30" t="s">
        <v>1</v>
      </c>
      <c r="D59" s="30">
        <v>319.529</v>
      </c>
      <c r="E59" s="30">
        <v>365.59</v>
      </c>
      <c r="F59" s="27">
        <v>207.94300000000001</v>
      </c>
      <c r="G59" s="30">
        <v>303.47800000000001</v>
      </c>
      <c r="H59" s="46">
        <v>182.221</v>
      </c>
      <c r="I59" s="31"/>
      <c r="J59" s="30">
        <v>168.24700000000001</v>
      </c>
      <c r="K59" s="73">
        <v>196.511</v>
      </c>
      <c r="L59" s="36">
        <v>247.251</v>
      </c>
      <c r="M59" s="36">
        <v>201.935</v>
      </c>
      <c r="N59" s="87">
        <f t="shared" ref="N59:N93" si="4">J59+L59+M59</f>
        <v>617.43299999999999</v>
      </c>
      <c r="O59" s="36">
        <f t="shared" ref="O59:O93" si="5">N59*2</f>
        <v>1234.866</v>
      </c>
    </row>
    <row r="60" spans="1:15" x14ac:dyDescent="0.25">
      <c r="A60" s="30" t="s">
        <v>49</v>
      </c>
      <c r="B60" s="30"/>
      <c r="C60" s="30"/>
      <c r="D60" s="30">
        <v>310.08999999999997</v>
      </c>
      <c r="E60" s="30">
        <v>334.19799999999998</v>
      </c>
      <c r="F60" s="27">
        <v>167.303</v>
      </c>
      <c r="G60" s="30">
        <v>273.57799999999997</v>
      </c>
      <c r="H60" s="46">
        <v>194.512</v>
      </c>
      <c r="I60" s="31"/>
      <c r="J60" s="30">
        <v>165.596</v>
      </c>
      <c r="K60" s="69">
        <v>153.881</v>
      </c>
      <c r="L60" s="37">
        <v>202.08099999999999</v>
      </c>
      <c r="M60" s="37">
        <v>142.54499999999999</v>
      </c>
      <c r="N60" s="76">
        <f t="shared" si="4"/>
        <v>510.22199999999998</v>
      </c>
      <c r="O60" s="37">
        <f t="shared" si="5"/>
        <v>1020.444</v>
      </c>
    </row>
    <row r="61" spans="1:15" x14ac:dyDescent="0.25">
      <c r="A61" s="30" t="s">
        <v>49</v>
      </c>
      <c r="B61" s="30"/>
      <c r="C61" s="30"/>
      <c r="D61" s="30">
        <v>272.94499999999999</v>
      </c>
      <c r="E61" s="30">
        <v>303.55900000000003</v>
      </c>
      <c r="F61" s="27">
        <v>241.00299999999999</v>
      </c>
      <c r="G61" s="30">
        <v>375.50400000000002</v>
      </c>
      <c r="H61" s="46">
        <v>209.41900000000001</v>
      </c>
      <c r="I61" s="31"/>
      <c r="J61" s="30">
        <v>165.101</v>
      </c>
      <c r="K61" s="69">
        <v>192.77099999999999</v>
      </c>
      <c r="L61" s="37">
        <v>241.857</v>
      </c>
      <c r="M61" s="37">
        <v>193.779</v>
      </c>
      <c r="N61" s="76">
        <f t="shared" si="4"/>
        <v>600.73699999999997</v>
      </c>
      <c r="O61" s="37">
        <f t="shared" si="5"/>
        <v>1201.4739999999999</v>
      </c>
    </row>
    <row r="62" spans="1:15" x14ac:dyDescent="0.25">
      <c r="A62" s="30" t="s">
        <v>49</v>
      </c>
      <c r="B62" s="30"/>
      <c r="C62" s="32"/>
      <c r="D62" s="32">
        <v>305.608</v>
      </c>
      <c r="E62" s="32">
        <v>366.28199999999998</v>
      </c>
      <c r="F62" s="28">
        <v>198.08600000000001</v>
      </c>
      <c r="G62" s="32">
        <v>349.99099999999999</v>
      </c>
      <c r="H62" s="47">
        <v>196.696</v>
      </c>
      <c r="I62" s="33"/>
      <c r="J62" s="32">
        <v>161.339</v>
      </c>
      <c r="K62" s="70">
        <v>178.203</v>
      </c>
      <c r="L62" s="32">
        <v>237.459</v>
      </c>
      <c r="M62" s="32">
        <v>209.53899999999999</v>
      </c>
      <c r="N62" s="77">
        <f t="shared" si="4"/>
        <v>608.33699999999999</v>
      </c>
      <c r="O62" s="32">
        <f t="shared" si="5"/>
        <v>1216.674</v>
      </c>
    </row>
    <row r="63" spans="1:15" x14ac:dyDescent="0.25">
      <c r="A63" s="30" t="s">
        <v>49</v>
      </c>
      <c r="B63" s="30"/>
      <c r="C63" s="30" t="s">
        <v>10</v>
      </c>
      <c r="D63" s="30">
        <v>336.28500000000003</v>
      </c>
      <c r="E63" s="30">
        <v>377.3</v>
      </c>
      <c r="F63" s="27">
        <v>213.315</v>
      </c>
      <c r="G63" s="30">
        <v>350.35300000000001</v>
      </c>
      <c r="H63" s="46">
        <v>198.85300000000001</v>
      </c>
      <c r="I63" s="31"/>
      <c r="J63" s="30">
        <v>163.90100000000001</v>
      </c>
      <c r="K63" s="71">
        <v>187.54499999999999</v>
      </c>
      <c r="L63" s="39">
        <v>252.25399999999999</v>
      </c>
      <c r="M63" s="39">
        <v>203.56299999999999</v>
      </c>
      <c r="N63" s="78">
        <f t="shared" si="4"/>
        <v>619.71799999999996</v>
      </c>
      <c r="O63" s="39">
        <f t="shared" si="5"/>
        <v>1239.4359999999999</v>
      </c>
    </row>
    <row r="64" spans="1:15" x14ac:dyDescent="0.25">
      <c r="A64" s="30" t="s">
        <v>49</v>
      </c>
      <c r="B64" s="30"/>
      <c r="C64" s="30"/>
      <c r="D64" s="30">
        <v>331.11799999999999</v>
      </c>
      <c r="E64" s="30">
        <v>376.62</v>
      </c>
      <c r="F64" s="27">
        <v>230.029</v>
      </c>
      <c r="G64" s="30">
        <v>354.89800000000002</v>
      </c>
      <c r="H64" s="46">
        <v>171.96199999999999</v>
      </c>
      <c r="I64" s="31"/>
      <c r="J64" s="30">
        <v>179.91800000000001</v>
      </c>
      <c r="K64" s="69">
        <v>193.79599999999999</v>
      </c>
      <c r="L64" s="37">
        <v>251.07</v>
      </c>
      <c r="M64" s="37">
        <v>202.69399999999999</v>
      </c>
      <c r="N64" s="76">
        <f t="shared" si="4"/>
        <v>633.68200000000002</v>
      </c>
      <c r="O64" s="37">
        <f t="shared" si="5"/>
        <v>1267.364</v>
      </c>
    </row>
    <row r="65" spans="1:15" x14ac:dyDescent="0.25">
      <c r="A65" s="30" t="s">
        <v>49</v>
      </c>
      <c r="B65" s="30"/>
      <c r="C65" s="30"/>
      <c r="D65" s="30">
        <v>301.66399999999999</v>
      </c>
      <c r="E65" s="30">
        <v>315.584</v>
      </c>
      <c r="F65" s="27">
        <v>186.46199999999999</v>
      </c>
      <c r="G65" s="30">
        <v>305.01900000000001</v>
      </c>
      <c r="H65" s="46">
        <v>214.80699999999999</v>
      </c>
      <c r="I65" s="31"/>
      <c r="J65" s="30">
        <v>169.654</v>
      </c>
      <c r="K65" s="69">
        <v>147.483</v>
      </c>
      <c r="L65" s="37">
        <v>204.59200000000001</v>
      </c>
      <c r="M65" s="37">
        <v>220.89099999999999</v>
      </c>
      <c r="N65" s="76">
        <f t="shared" si="4"/>
        <v>595.13699999999994</v>
      </c>
      <c r="O65" s="37">
        <f t="shared" si="5"/>
        <v>1190.2739999999999</v>
      </c>
    </row>
    <row r="66" spans="1:15" x14ac:dyDescent="0.25">
      <c r="A66" s="30" t="s">
        <v>49</v>
      </c>
      <c r="B66" s="30"/>
      <c r="C66" s="32"/>
      <c r="D66" s="32">
        <v>306.51</v>
      </c>
      <c r="E66" s="32">
        <v>342.822</v>
      </c>
      <c r="F66" s="28">
        <v>203.88499999999999</v>
      </c>
      <c r="G66" s="32">
        <v>327.97500000000002</v>
      </c>
      <c r="H66" s="47">
        <v>176.99799999999999</v>
      </c>
      <c r="I66" s="33"/>
      <c r="J66" s="32">
        <v>175.91</v>
      </c>
      <c r="K66" s="70">
        <v>157.422</v>
      </c>
      <c r="L66" s="32">
        <v>211.506</v>
      </c>
      <c r="M66" s="32">
        <v>194.43899999999999</v>
      </c>
      <c r="N66" s="77">
        <f t="shared" si="4"/>
        <v>581.85500000000002</v>
      </c>
      <c r="O66" s="32">
        <f t="shared" si="5"/>
        <v>1163.71</v>
      </c>
    </row>
    <row r="67" spans="1:15" x14ac:dyDescent="0.25">
      <c r="A67" s="30" t="s">
        <v>49</v>
      </c>
      <c r="B67" s="30"/>
      <c r="C67" s="30" t="s">
        <v>2</v>
      </c>
      <c r="D67" s="30">
        <v>324.02999999999997</v>
      </c>
      <c r="E67" s="30">
        <v>357.53699999999998</v>
      </c>
      <c r="F67" s="27">
        <v>215.40299999999999</v>
      </c>
      <c r="G67" s="30">
        <v>344.69499999999999</v>
      </c>
      <c r="H67" s="46">
        <v>189.49700000000001</v>
      </c>
      <c r="I67" s="31"/>
      <c r="J67" s="30">
        <v>171.381</v>
      </c>
      <c r="K67" s="71">
        <v>171.11799999999999</v>
      </c>
      <c r="L67" s="39">
        <v>232.94900000000001</v>
      </c>
      <c r="M67" s="39">
        <v>189.751</v>
      </c>
      <c r="N67" s="78">
        <f t="shared" si="4"/>
        <v>594.08100000000002</v>
      </c>
      <c r="O67" s="39">
        <f t="shared" si="5"/>
        <v>1188.162</v>
      </c>
    </row>
    <row r="68" spans="1:15" x14ac:dyDescent="0.25">
      <c r="A68" s="30" t="s">
        <v>49</v>
      </c>
      <c r="B68" s="30"/>
      <c r="C68" s="30"/>
      <c r="D68" s="30">
        <v>313.81299999999999</v>
      </c>
      <c r="E68" s="30">
        <v>347.69299999999998</v>
      </c>
      <c r="F68" s="27">
        <v>222.869</v>
      </c>
      <c r="G68" s="30">
        <v>324.298</v>
      </c>
      <c r="H68" s="46">
        <v>196.69499999999999</v>
      </c>
      <c r="I68" s="31"/>
      <c r="J68" s="30">
        <v>165.595</v>
      </c>
      <c r="K68" s="69">
        <v>174.36799999999999</v>
      </c>
      <c r="L68" s="37">
        <v>228.23599999999999</v>
      </c>
      <c r="M68" s="37">
        <v>202.745</v>
      </c>
      <c r="N68" s="76">
        <f t="shared" si="4"/>
        <v>596.57600000000002</v>
      </c>
      <c r="O68" s="37">
        <f t="shared" si="5"/>
        <v>1193.152</v>
      </c>
    </row>
    <row r="69" spans="1:15" x14ac:dyDescent="0.25">
      <c r="A69" s="30" t="s">
        <v>49</v>
      </c>
      <c r="B69" s="30"/>
      <c r="C69" s="30"/>
      <c r="D69" s="30">
        <v>312.96600000000001</v>
      </c>
      <c r="E69" s="30">
        <v>350.66500000000002</v>
      </c>
      <c r="F69" s="27">
        <v>194.321</v>
      </c>
      <c r="G69" s="30">
        <v>303.32900000000001</v>
      </c>
      <c r="H69" s="46">
        <v>222.636</v>
      </c>
      <c r="I69" s="31"/>
      <c r="J69" s="30">
        <v>177.94800000000001</v>
      </c>
      <c r="K69" s="69">
        <v>163.63999999999999</v>
      </c>
      <c r="L69" s="37">
        <v>209.977</v>
      </c>
      <c r="M69" s="37">
        <v>164.542</v>
      </c>
      <c r="N69" s="76">
        <f t="shared" si="4"/>
        <v>552.46699999999998</v>
      </c>
      <c r="O69" s="37">
        <f t="shared" si="5"/>
        <v>1104.934</v>
      </c>
    </row>
    <row r="70" spans="1:15" x14ac:dyDescent="0.25">
      <c r="A70" s="30" t="s">
        <v>49</v>
      </c>
      <c r="B70" s="30"/>
      <c r="C70" s="32"/>
      <c r="D70" s="32">
        <v>299.596</v>
      </c>
      <c r="E70" s="32">
        <v>328.96899999999999</v>
      </c>
      <c r="F70" s="28">
        <v>212.685</v>
      </c>
      <c r="G70" s="32">
        <v>332.464</v>
      </c>
      <c r="H70" s="47">
        <v>212.285</v>
      </c>
      <c r="I70" s="33"/>
      <c r="J70" s="32">
        <v>153.53399999999999</v>
      </c>
      <c r="K70" s="70">
        <v>154.38800000000001</v>
      </c>
      <c r="L70" s="32">
        <v>206.81100000000001</v>
      </c>
      <c r="M70" s="32">
        <v>203.37700000000001</v>
      </c>
      <c r="N70" s="77">
        <f t="shared" si="4"/>
        <v>563.72199999999998</v>
      </c>
      <c r="O70" s="32">
        <f t="shared" si="5"/>
        <v>1127.444</v>
      </c>
    </row>
    <row r="71" spans="1:15" x14ac:dyDescent="0.25">
      <c r="A71" s="30" t="s">
        <v>49</v>
      </c>
      <c r="B71" s="30"/>
      <c r="C71" s="30" t="s">
        <v>3</v>
      </c>
      <c r="D71" s="30">
        <v>294.14800000000002</v>
      </c>
      <c r="E71" s="30">
        <v>312.18299999999999</v>
      </c>
      <c r="F71" s="27">
        <v>216.18600000000001</v>
      </c>
      <c r="G71" s="30">
        <v>306.339</v>
      </c>
      <c r="H71" s="46">
        <v>230.32900000000001</v>
      </c>
      <c r="I71" s="31"/>
      <c r="J71" s="30">
        <v>147.25800000000001</v>
      </c>
      <c r="K71" s="68">
        <v>111.911</v>
      </c>
      <c r="L71" s="30">
        <v>146.56100000000001</v>
      </c>
      <c r="M71" s="30">
        <v>153.21299999999999</v>
      </c>
      <c r="N71" s="76">
        <f t="shared" si="4"/>
        <v>447.03200000000004</v>
      </c>
      <c r="O71" s="30">
        <f t="shared" si="5"/>
        <v>894.06400000000008</v>
      </c>
    </row>
    <row r="72" spans="1:15" x14ac:dyDescent="0.25">
      <c r="A72" s="30" t="s">
        <v>49</v>
      </c>
      <c r="B72" s="30"/>
      <c r="C72" s="30"/>
      <c r="D72" s="30">
        <v>298.70400000000001</v>
      </c>
      <c r="E72" s="30">
        <v>319.52699999999999</v>
      </c>
      <c r="F72" s="27">
        <v>214.52799999999999</v>
      </c>
      <c r="G72" s="30">
        <v>316.20800000000003</v>
      </c>
      <c r="H72" s="46">
        <v>227.22</v>
      </c>
      <c r="I72" s="31"/>
      <c r="J72" s="30">
        <v>162.14599999999999</v>
      </c>
      <c r="K72" s="68">
        <v>153.024</v>
      </c>
      <c r="L72" s="30">
        <v>199.965</v>
      </c>
      <c r="M72" s="30">
        <v>158.15799999999999</v>
      </c>
      <c r="N72" s="76">
        <f t="shared" si="4"/>
        <v>520.26900000000001</v>
      </c>
      <c r="O72" s="30">
        <f t="shared" si="5"/>
        <v>1040.538</v>
      </c>
    </row>
    <row r="73" spans="1:15" x14ac:dyDescent="0.25">
      <c r="A73" s="30" t="s">
        <v>49</v>
      </c>
      <c r="B73" s="30"/>
      <c r="C73" s="32"/>
      <c r="D73" s="32">
        <v>303.71800000000002</v>
      </c>
      <c r="E73" s="32">
        <v>319.41300000000001</v>
      </c>
      <c r="F73" s="28">
        <v>186.52</v>
      </c>
      <c r="G73" s="32">
        <v>294.089</v>
      </c>
      <c r="H73" s="47">
        <v>201.261</v>
      </c>
      <c r="I73" s="33"/>
      <c r="J73" s="32">
        <v>167.67</v>
      </c>
      <c r="K73" s="70">
        <v>131.267</v>
      </c>
      <c r="L73" s="32">
        <v>191.18899999999999</v>
      </c>
      <c r="M73" s="32">
        <v>151.655</v>
      </c>
      <c r="N73" s="77">
        <f t="shared" si="4"/>
        <v>510.51400000000001</v>
      </c>
      <c r="O73" s="32">
        <f t="shared" si="5"/>
        <v>1021.028</v>
      </c>
    </row>
    <row r="74" spans="1:15" x14ac:dyDescent="0.25">
      <c r="A74" s="30" t="s">
        <v>49</v>
      </c>
      <c r="B74" s="30"/>
      <c r="C74" s="30" t="s">
        <v>4</v>
      </c>
      <c r="D74" s="30">
        <v>289.17</v>
      </c>
      <c r="E74" s="30">
        <v>302.47699999999998</v>
      </c>
      <c r="F74" s="27">
        <v>195.511</v>
      </c>
      <c r="G74" s="30">
        <v>276.77699999999999</v>
      </c>
      <c r="H74" s="46">
        <v>229.93199999999999</v>
      </c>
      <c r="I74" s="31"/>
      <c r="J74" s="30">
        <v>140.298</v>
      </c>
      <c r="K74" s="69">
        <v>103.355</v>
      </c>
      <c r="L74" s="37">
        <v>151.94300000000001</v>
      </c>
      <c r="M74" s="37">
        <v>154.82900000000001</v>
      </c>
      <c r="N74" s="76">
        <f t="shared" si="4"/>
        <v>447.07</v>
      </c>
      <c r="O74" s="37">
        <f t="shared" si="5"/>
        <v>894.14</v>
      </c>
    </row>
    <row r="75" spans="1:15" x14ac:dyDescent="0.25">
      <c r="A75" s="30" t="s">
        <v>49</v>
      </c>
      <c r="B75" s="30"/>
      <c r="C75" s="30"/>
      <c r="D75" s="30">
        <v>303.85199999999998</v>
      </c>
      <c r="E75" s="30">
        <v>311.46800000000002</v>
      </c>
      <c r="F75" s="27">
        <v>187.21</v>
      </c>
      <c r="G75" s="30">
        <v>320.23500000000001</v>
      </c>
      <c r="H75" s="46">
        <v>218.654</v>
      </c>
      <c r="I75" s="31"/>
      <c r="J75" s="30">
        <v>158.643</v>
      </c>
      <c r="K75" s="69">
        <v>158.67099999999999</v>
      </c>
      <c r="L75" s="37">
        <v>210</v>
      </c>
      <c r="M75" s="37">
        <v>174.434</v>
      </c>
      <c r="N75" s="76">
        <f t="shared" si="4"/>
        <v>543.077</v>
      </c>
      <c r="O75" s="37">
        <f t="shared" si="5"/>
        <v>1086.154</v>
      </c>
    </row>
    <row r="76" spans="1:15" x14ac:dyDescent="0.25">
      <c r="A76" s="30" t="s">
        <v>49</v>
      </c>
      <c r="B76" s="30"/>
      <c r="C76" s="30"/>
      <c r="D76" s="30">
        <v>303.74200000000002</v>
      </c>
      <c r="E76" s="30">
        <v>354.16800000000001</v>
      </c>
      <c r="F76" s="27">
        <v>240.875</v>
      </c>
      <c r="G76" s="30">
        <v>352.69</v>
      </c>
      <c r="H76" s="46">
        <v>214.16300000000001</v>
      </c>
      <c r="I76" s="31"/>
      <c r="J76" s="30">
        <v>186.48500000000001</v>
      </c>
      <c r="K76" s="69">
        <v>160.048</v>
      </c>
      <c r="L76" s="37">
        <v>202.70699999999999</v>
      </c>
      <c r="M76" s="37">
        <v>168.446</v>
      </c>
      <c r="N76" s="76">
        <f t="shared" si="4"/>
        <v>557.63800000000003</v>
      </c>
      <c r="O76" s="37">
        <f t="shared" si="5"/>
        <v>1115.2760000000001</v>
      </c>
    </row>
    <row r="77" spans="1:15" x14ac:dyDescent="0.25">
      <c r="A77" s="30" t="s">
        <v>49</v>
      </c>
      <c r="B77" s="30"/>
      <c r="C77" s="32"/>
      <c r="D77" s="32">
        <v>321.233</v>
      </c>
      <c r="E77" s="32">
        <v>341.32600000000002</v>
      </c>
      <c r="F77" s="28">
        <v>226.86799999999999</v>
      </c>
      <c r="G77" s="32">
        <v>345.31599999999997</v>
      </c>
      <c r="H77" s="47">
        <v>233.62899999999999</v>
      </c>
      <c r="I77" s="33"/>
      <c r="J77" s="32">
        <v>169.22499999999999</v>
      </c>
      <c r="K77" s="70">
        <v>165.667</v>
      </c>
      <c r="L77" s="32">
        <v>222.46799999999999</v>
      </c>
      <c r="M77" s="32">
        <v>194.642</v>
      </c>
      <c r="N77" s="77">
        <f t="shared" si="4"/>
        <v>586.33500000000004</v>
      </c>
      <c r="O77" s="32">
        <f t="shared" si="5"/>
        <v>1172.67</v>
      </c>
    </row>
    <row r="78" spans="1:15" x14ac:dyDescent="0.25">
      <c r="A78" s="30" t="s">
        <v>49</v>
      </c>
      <c r="B78" s="30"/>
      <c r="C78" s="30" t="s">
        <v>5</v>
      </c>
      <c r="D78" s="30">
        <v>299.404</v>
      </c>
      <c r="E78" s="30">
        <v>350.64499999999998</v>
      </c>
      <c r="F78" s="27">
        <v>232.607</v>
      </c>
      <c r="G78" s="30">
        <v>334.68299999999999</v>
      </c>
      <c r="H78" s="46">
        <v>205.26499999999999</v>
      </c>
      <c r="I78" s="31"/>
      <c r="J78" s="30">
        <v>174.59200000000001</v>
      </c>
      <c r="K78" s="71">
        <v>157.333</v>
      </c>
      <c r="L78" s="39">
        <v>210.21199999999999</v>
      </c>
      <c r="M78" s="39">
        <v>170.79900000000001</v>
      </c>
      <c r="N78" s="78">
        <f t="shared" si="4"/>
        <v>555.60299999999995</v>
      </c>
      <c r="O78" s="39">
        <f t="shared" si="5"/>
        <v>1111.2059999999999</v>
      </c>
    </row>
    <row r="79" spans="1:15" x14ac:dyDescent="0.25">
      <c r="A79" s="30" t="s">
        <v>49</v>
      </c>
      <c r="B79" s="30"/>
      <c r="C79" s="30"/>
      <c r="D79" s="30">
        <v>306.27199999999999</v>
      </c>
      <c r="E79" s="30">
        <v>346.96499999999997</v>
      </c>
      <c r="F79" s="27">
        <v>242.26499999999999</v>
      </c>
      <c r="G79" s="30">
        <v>345.89600000000002</v>
      </c>
      <c r="H79" s="46">
        <v>201.70599999999999</v>
      </c>
      <c r="I79" s="31"/>
      <c r="J79" s="30">
        <v>173.26</v>
      </c>
      <c r="K79" s="69">
        <v>157.274</v>
      </c>
      <c r="L79" s="37">
        <v>211.964</v>
      </c>
      <c r="M79" s="37">
        <v>169.369</v>
      </c>
      <c r="N79" s="76">
        <f t="shared" si="4"/>
        <v>554.59299999999996</v>
      </c>
      <c r="O79" s="37">
        <f t="shared" si="5"/>
        <v>1109.1859999999999</v>
      </c>
    </row>
    <row r="80" spans="1:15" x14ac:dyDescent="0.25">
      <c r="A80" s="30" t="s">
        <v>49</v>
      </c>
      <c r="B80" s="30"/>
      <c r="C80" s="30"/>
      <c r="D80" s="30">
        <v>308.76299999999998</v>
      </c>
      <c r="E80" s="30">
        <v>353.22699999999998</v>
      </c>
      <c r="F80" s="27">
        <v>214.91800000000001</v>
      </c>
      <c r="G80" s="30">
        <v>309.488</v>
      </c>
      <c r="H80" s="46">
        <v>194.864</v>
      </c>
      <c r="I80" s="31"/>
      <c r="J80" s="30">
        <v>154.46299999999999</v>
      </c>
      <c r="K80" s="69">
        <v>175.29</v>
      </c>
      <c r="L80" s="37">
        <v>231.626</v>
      </c>
      <c r="M80" s="37">
        <v>185.631</v>
      </c>
      <c r="N80" s="76">
        <f t="shared" si="4"/>
        <v>571.72</v>
      </c>
      <c r="O80" s="37">
        <f t="shared" si="5"/>
        <v>1143.44</v>
      </c>
    </row>
    <row r="81" spans="1:15" x14ac:dyDescent="0.25">
      <c r="A81" s="30" t="s">
        <v>49</v>
      </c>
      <c r="B81" s="30"/>
      <c r="C81" s="32"/>
      <c r="D81" s="32">
        <v>313.93</v>
      </c>
      <c r="E81" s="32">
        <v>342.68299999999999</v>
      </c>
      <c r="F81" s="28">
        <v>221.75700000000001</v>
      </c>
      <c r="G81" s="32">
        <v>340.16899999999998</v>
      </c>
      <c r="H81" s="47">
        <v>208.773</v>
      </c>
      <c r="I81" s="33"/>
      <c r="J81" s="32">
        <v>163.92500000000001</v>
      </c>
      <c r="K81" s="70">
        <v>173.82</v>
      </c>
      <c r="L81" s="32">
        <v>220.54900000000001</v>
      </c>
      <c r="M81" s="32">
        <v>178.22900000000001</v>
      </c>
      <c r="N81" s="77">
        <f t="shared" si="4"/>
        <v>562.70300000000009</v>
      </c>
      <c r="O81" s="32">
        <f t="shared" si="5"/>
        <v>1125.4060000000002</v>
      </c>
    </row>
    <row r="82" spans="1:15" x14ac:dyDescent="0.25">
      <c r="A82" s="30" t="s">
        <v>49</v>
      </c>
      <c r="B82" s="30"/>
      <c r="C82" s="30" t="s">
        <v>6</v>
      </c>
      <c r="D82" s="30">
        <v>294.39600000000002</v>
      </c>
      <c r="E82" s="30">
        <v>321.41199999999998</v>
      </c>
      <c r="F82" s="27">
        <v>205.999</v>
      </c>
      <c r="G82" s="30">
        <v>305.185</v>
      </c>
      <c r="H82" s="46">
        <v>189.61600000000001</v>
      </c>
      <c r="I82" s="31"/>
      <c r="J82" s="30">
        <v>163.13999999999999</v>
      </c>
      <c r="K82" s="71">
        <v>158.11099999999999</v>
      </c>
      <c r="L82" s="39">
        <v>212.14599999999999</v>
      </c>
      <c r="M82" s="39">
        <v>171.751</v>
      </c>
      <c r="N82" s="78">
        <f t="shared" si="4"/>
        <v>547.03699999999992</v>
      </c>
      <c r="O82" s="39">
        <f t="shared" si="5"/>
        <v>1094.0739999999998</v>
      </c>
    </row>
    <row r="83" spans="1:15" x14ac:dyDescent="0.25">
      <c r="A83" s="30" t="s">
        <v>49</v>
      </c>
      <c r="B83" s="30"/>
      <c r="C83" s="30"/>
      <c r="D83" s="30">
        <v>312.91800000000001</v>
      </c>
      <c r="E83" s="30">
        <v>363.69900000000001</v>
      </c>
      <c r="F83" s="27">
        <v>215.119</v>
      </c>
      <c r="G83" s="30">
        <v>354.01</v>
      </c>
      <c r="H83" s="46">
        <v>177.702</v>
      </c>
      <c r="I83" s="31"/>
      <c r="J83" s="30">
        <v>174.06800000000001</v>
      </c>
      <c r="K83" s="69">
        <v>186.28700000000001</v>
      </c>
      <c r="L83" s="37">
        <v>234.25299999999999</v>
      </c>
      <c r="M83" s="37">
        <v>199.07300000000001</v>
      </c>
      <c r="N83" s="76">
        <f t="shared" si="4"/>
        <v>607.39400000000001</v>
      </c>
      <c r="O83" s="37">
        <f t="shared" si="5"/>
        <v>1214.788</v>
      </c>
    </row>
    <row r="84" spans="1:15" x14ac:dyDescent="0.25">
      <c r="A84" s="30" t="s">
        <v>49</v>
      </c>
      <c r="B84" s="30"/>
      <c r="C84" s="30"/>
      <c r="D84" s="30">
        <v>314.91300000000001</v>
      </c>
      <c r="E84" s="30">
        <v>341.95800000000003</v>
      </c>
      <c r="F84" s="27">
        <v>199.655</v>
      </c>
      <c r="G84" s="30">
        <v>294.46300000000002</v>
      </c>
      <c r="H84" s="46">
        <v>188.22499999999999</v>
      </c>
      <c r="I84" s="31"/>
      <c r="J84" s="30">
        <v>152.33000000000001</v>
      </c>
      <c r="K84" s="69">
        <v>177.38900000000001</v>
      </c>
      <c r="L84" s="37">
        <v>226.65700000000001</v>
      </c>
      <c r="M84" s="37">
        <v>175.95500000000001</v>
      </c>
      <c r="N84" s="76">
        <f t="shared" si="4"/>
        <v>554.94200000000001</v>
      </c>
      <c r="O84" s="37">
        <f t="shared" si="5"/>
        <v>1109.884</v>
      </c>
    </row>
    <row r="85" spans="1:15" x14ac:dyDescent="0.25">
      <c r="A85" s="30" t="s">
        <v>49</v>
      </c>
      <c r="B85" s="30"/>
      <c r="C85" s="32"/>
      <c r="D85" s="32">
        <v>294.74</v>
      </c>
      <c r="E85" s="32">
        <v>341.49799999999999</v>
      </c>
      <c r="F85" s="28">
        <v>194.833</v>
      </c>
      <c r="G85" s="32">
        <v>297.17599999999999</v>
      </c>
      <c r="H85" s="47">
        <v>195.04</v>
      </c>
      <c r="I85" s="33"/>
      <c r="J85" s="32">
        <v>168.72399999999999</v>
      </c>
      <c r="K85" s="70">
        <v>170.822</v>
      </c>
      <c r="L85" s="32">
        <v>237.47499999999999</v>
      </c>
      <c r="M85" s="32">
        <v>191.977</v>
      </c>
      <c r="N85" s="77">
        <f t="shared" si="4"/>
        <v>598.17599999999993</v>
      </c>
      <c r="O85" s="32">
        <f t="shared" si="5"/>
        <v>1196.3519999999999</v>
      </c>
    </row>
    <row r="86" spans="1:15" x14ac:dyDescent="0.25">
      <c r="A86" s="30" t="s">
        <v>49</v>
      </c>
      <c r="B86" s="30"/>
      <c r="C86" s="30" t="s">
        <v>7</v>
      </c>
      <c r="D86" s="30">
        <v>314.755</v>
      </c>
      <c r="E86" s="30">
        <v>329.786</v>
      </c>
      <c r="F86" s="27">
        <v>189.28299999999999</v>
      </c>
      <c r="G86" s="30">
        <v>305.096</v>
      </c>
      <c r="H86" s="46">
        <v>210.30199999999999</v>
      </c>
      <c r="I86" s="31"/>
      <c r="J86" s="30">
        <v>167.55699999999999</v>
      </c>
      <c r="K86" s="71">
        <v>147.53700000000001</v>
      </c>
      <c r="L86" s="39">
        <v>194.61199999999999</v>
      </c>
      <c r="M86" s="39">
        <v>158.994</v>
      </c>
      <c r="N86" s="78">
        <f t="shared" si="4"/>
        <v>521.16300000000001</v>
      </c>
      <c r="O86" s="39">
        <f t="shared" si="5"/>
        <v>1042.326</v>
      </c>
    </row>
    <row r="87" spans="1:15" x14ac:dyDescent="0.25">
      <c r="A87" s="30" t="s">
        <v>49</v>
      </c>
      <c r="B87" s="30"/>
      <c r="C87" s="30"/>
      <c r="D87" s="30">
        <v>330.24099999999999</v>
      </c>
      <c r="E87" s="30">
        <v>364.06200000000001</v>
      </c>
      <c r="F87" s="27">
        <v>211.31200000000001</v>
      </c>
      <c r="G87" s="30">
        <v>317.61500000000001</v>
      </c>
      <c r="H87" s="46">
        <v>207.53399999999999</v>
      </c>
      <c r="I87" s="31"/>
      <c r="J87" s="30">
        <v>180.37100000000001</v>
      </c>
      <c r="K87" s="69">
        <v>161.01</v>
      </c>
      <c r="L87" s="37">
        <v>216.32</v>
      </c>
      <c r="M87" s="37">
        <v>172.77699999999999</v>
      </c>
      <c r="N87" s="76">
        <f t="shared" si="4"/>
        <v>569.46800000000007</v>
      </c>
      <c r="O87" s="37">
        <f t="shared" si="5"/>
        <v>1138.9360000000001</v>
      </c>
    </row>
    <row r="88" spans="1:15" x14ac:dyDescent="0.25">
      <c r="A88" s="30" t="s">
        <v>49</v>
      </c>
      <c r="B88" s="30"/>
      <c r="C88" s="30"/>
      <c r="D88" s="30">
        <v>302.32600000000002</v>
      </c>
      <c r="E88" s="30">
        <v>310.93799999999999</v>
      </c>
      <c r="F88" s="27">
        <v>191.27</v>
      </c>
      <c r="G88" s="30">
        <v>282.685</v>
      </c>
      <c r="H88" s="46">
        <v>191.108</v>
      </c>
      <c r="I88" s="31"/>
      <c r="J88" s="30">
        <v>172.398</v>
      </c>
      <c r="K88" s="69">
        <v>123.413</v>
      </c>
      <c r="L88" s="37">
        <v>175.78700000000001</v>
      </c>
      <c r="M88" s="37">
        <v>136.87200000000001</v>
      </c>
      <c r="N88" s="76">
        <f t="shared" si="4"/>
        <v>485.05700000000002</v>
      </c>
      <c r="O88" s="37">
        <f t="shared" si="5"/>
        <v>970.11400000000003</v>
      </c>
    </row>
    <row r="89" spans="1:15" x14ac:dyDescent="0.25">
      <c r="A89" s="30" t="s">
        <v>49</v>
      </c>
      <c r="B89" s="30"/>
      <c r="C89" s="32"/>
      <c r="D89" s="32">
        <v>307.83999999999997</v>
      </c>
      <c r="E89" s="32">
        <v>338.20299999999997</v>
      </c>
      <c r="F89" s="28">
        <v>214.14099999999999</v>
      </c>
      <c r="G89" s="32">
        <v>316.39699999999999</v>
      </c>
      <c r="H89" s="47">
        <v>188.482</v>
      </c>
      <c r="I89" s="33"/>
      <c r="J89" s="32">
        <v>152.58600000000001</v>
      </c>
      <c r="K89" s="70">
        <v>168.17400000000001</v>
      </c>
      <c r="L89" s="32">
        <v>231.67599999999999</v>
      </c>
      <c r="M89" s="32">
        <v>161.56200000000001</v>
      </c>
      <c r="N89" s="77">
        <f t="shared" si="4"/>
        <v>545.82400000000007</v>
      </c>
      <c r="O89" s="32">
        <f t="shared" si="5"/>
        <v>1091.6480000000001</v>
      </c>
    </row>
    <row r="90" spans="1:15" x14ac:dyDescent="0.25">
      <c r="A90" s="30" t="s">
        <v>49</v>
      </c>
      <c r="B90" s="30"/>
      <c r="C90" s="30" t="s">
        <v>8</v>
      </c>
      <c r="D90" s="30">
        <v>318.84399999999999</v>
      </c>
      <c r="E90" s="30">
        <v>350.14</v>
      </c>
      <c r="F90" s="27">
        <v>231.24799999999999</v>
      </c>
      <c r="G90" s="30">
        <v>353.27300000000002</v>
      </c>
      <c r="H90" s="46">
        <v>181.864</v>
      </c>
      <c r="I90" s="31"/>
      <c r="J90" s="30">
        <v>178.911</v>
      </c>
      <c r="K90" s="71">
        <v>168.08199999999999</v>
      </c>
      <c r="L90" s="39">
        <v>214.23599999999999</v>
      </c>
      <c r="M90" s="39">
        <v>188.53299999999999</v>
      </c>
      <c r="N90" s="78">
        <f t="shared" si="4"/>
        <v>581.67999999999995</v>
      </c>
      <c r="O90" s="39">
        <f t="shared" si="5"/>
        <v>1163.3599999999999</v>
      </c>
    </row>
    <row r="91" spans="1:15" x14ac:dyDescent="0.25">
      <c r="A91" s="30" t="s">
        <v>49</v>
      </c>
      <c r="B91" s="30"/>
      <c r="C91" s="30"/>
      <c r="D91" s="30">
        <v>300.43799999999999</v>
      </c>
      <c r="E91" s="30">
        <v>307.291</v>
      </c>
      <c r="F91" s="27">
        <v>230.012</v>
      </c>
      <c r="G91" s="30">
        <v>310.71600000000001</v>
      </c>
      <c r="H91" s="46">
        <v>167.84899999999999</v>
      </c>
      <c r="I91" s="31"/>
      <c r="J91" s="30">
        <v>181.31</v>
      </c>
      <c r="K91" s="69">
        <v>104.464</v>
      </c>
      <c r="L91" s="37">
        <v>178.41</v>
      </c>
      <c r="M91" s="37">
        <v>170.816</v>
      </c>
      <c r="N91" s="76">
        <f t="shared" si="4"/>
        <v>530.53600000000006</v>
      </c>
      <c r="O91" s="37">
        <f t="shared" si="5"/>
        <v>1061.0720000000001</v>
      </c>
    </row>
    <row r="92" spans="1:15" x14ac:dyDescent="0.25">
      <c r="A92" s="30" t="s">
        <v>49</v>
      </c>
      <c r="B92" s="30"/>
      <c r="C92" s="30"/>
      <c r="D92" s="30">
        <v>295.44499999999999</v>
      </c>
      <c r="E92" s="30">
        <v>296.34199999999998</v>
      </c>
      <c r="F92" s="27">
        <v>220.87200000000001</v>
      </c>
      <c r="G92" s="30">
        <v>301.21699999999998</v>
      </c>
      <c r="H92" s="46">
        <v>211.22900000000001</v>
      </c>
      <c r="I92" s="31"/>
      <c r="J92" s="30">
        <v>174.68899999999999</v>
      </c>
      <c r="K92" s="69">
        <v>88.01</v>
      </c>
      <c r="L92" s="37">
        <v>154.30699999999999</v>
      </c>
      <c r="M92" s="37">
        <v>124.482</v>
      </c>
      <c r="N92" s="76">
        <f t="shared" si="4"/>
        <v>453.47799999999995</v>
      </c>
      <c r="O92" s="37">
        <f t="shared" si="5"/>
        <v>906.9559999999999</v>
      </c>
    </row>
    <row r="93" spans="1:15" ht="15.75" thickBot="1" x14ac:dyDescent="0.3">
      <c r="A93" s="34" t="s">
        <v>49</v>
      </c>
      <c r="B93" s="34"/>
      <c r="C93" s="34"/>
      <c r="D93" s="34">
        <v>312.58300000000003</v>
      </c>
      <c r="E93" s="34">
        <v>342.42599999999999</v>
      </c>
      <c r="F93" s="29">
        <v>215.97200000000001</v>
      </c>
      <c r="G93" s="34">
        <v>327.00599999999997</v>
      </c>
      <c r="H93" s="48">
        <v>170.51599999999999</v>
      </c>
      <c r="I93" s="35"/>
      <c r="J93" s="34">
        <v>166.685</v>
      </c>
      <c r="K93" s="72">
        <v>152.577</v>
      </c>
      <c r="L93" s="34">
        <v>222.346</v>
      </c>
      <c r="M93" s="34">
        <v>199.529</v>
      </c>
      <c r="N93" s="79">
        <f t="shared" si="4"/>
        <v>588.55999999999995</v>
      </c>
      <c r="O93" s="34">
        <f t="shared" si="5"/>
        <v>1177.1199999999999</v>
      </c>
    </row>
    <row r="94" spans="1:15" ht="15.75" thickTop="1" x14ac:dyDescent="0.25"/>
  </sheetData>
  <mergeCells count="3">
    <mergeCell ref="D1:J1"/>
    <mergeCell ref="D2:H2"/>
    <mergeCell ref="I2:M2"/>
  </mergeCells>
  <pageMargins left="0.7" right="0.7" top="0.78740157499999996" bottom="0.78740157499999996" header="0.3" footer="0.3"/>
  <pageSetup paperSize="9" scale="2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BG178"/>
  <sheetViews>
    <sheetView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J29" sqref="J29"/>
    </sheetView>
  </sheetViews>
  <sheetFormatPr baseColWidth="10" defaultRowHeight="15" x14ac:dyDescent="0.25"/>
  <cols>
    <col min="1" max="1" width="26.7109375" style="1" bestFit="1" customWidth="1"/>
    <col min="2" max="5" width="11.42578125" style="1"/>
    <col min="6" max="6" width="0" style="1" hidden="1" customWidth="1"/>
    <col min="7" max="7" width="11.42578125" style="1"/>
    <col min="8" max="8" width="0" style="49" hidden="1" customWidth="1"/>
    <col min="9" max="9" width="11.42578125" style="4"/>
    <col min="10" max="10" width="11.42578125" style="1"/>
    <col min="11" max="11" width="0" style="74" hidden="1" customWidth="1"/>
    <col min="12" max="13" width="11.42578125" style="1"/>
    <col min="14" max="14" width="15.7109375" style="88" hidden="1" customWidth="1"/>
    <col min="15" max="15" width="14.7109375" style="1" customWidth="1"/>
    <col min="16" max="20" width="11.42578125" style="1"/>
    <col min="21" max="59" width="11.42578125" style="7"/>
    <col min="60" max="16384" width="11.42578125" style="1"/>
  </cols>
  <sheetData>
    <row r="1" spans="1:59" ht="38.25" customHeight="1" x14ac:dyDescent="0.25">
      <c r="D1" s="127" t="s">
        <v>25</v>
      </c>
      <c r="E1" s="127"/>
      <c r="F1" s="127"/>
      <c r="G1" s="127"/>
      <c r="H1" s="127"/>
      <c r="I1" s="127"/>
      <c r="J1" s="127"/>
      <c r="K1" s="61"/>
      <c r="L1" s="25"/>
      <c r="M1" s="25"/>
      <c r="N1" s="80"/>
      <c r="O1" s="25"/>
      <c r="R1" s="130" t="s">
        <v>42</v>
      </c>
      <c r="S1" s="130"/>
      <c r="T1" s="107"/>
    </row>
    <row r="2" spans="1:59" x14ac:dyDescent="0.25">
      <c r="D2" s="128" t="s">
        <v>35</v>
      </c>
      <c r="E2" s="128"/>
      <c r="F2" s="128"/>
      <c r="G2" s="128"/>
      <c r="H2" s="128"/>
      <c r="I2" s="129" t="s">
        <v>36</v>
      </c>
      <c r="J2" s="129"/>
      <c r="K2" s="129"/>
      <c r="L2" s="129"/>
      <c r="M2" s="129"/>
      <c r="N2" s="81"/>
      <c r="O2" s="60"/>
      <c r="R2" s="91"/>
      <c r="S2" s="91"/>
      <c r="T2" s="91"/>
    </row>
    <row r="3" spans="1:59" ht="60" x14ac:dyDescent="0.25">
      <c r="A3" s="1" t="s">
        <v>29</v>
      </c>
      <c r="C3" s="19" t="s">
        <v>30</v>
      </c>
      <c r="D3" s="42" t="s">
        <v>43</v>
      </c>
      <c r="E3" s="42" t="s">
        <v>46</v>
      </c>
      <c r="F3" s="42" t="s">
        <v>24</v>
      </c>
      <c r="G3" s="42" t="s">
        <v>47</v>
      </c>
      <c r="H3" s="43" t="s">
        <v>0</v>
      </c>
      <c r="I3" s="40"/>
      <c r="J3" s="41" t="s">
        <v>31</v>
      </c>
      <c r="K3" s="75" t="s">
        <v>37</v>
      </c>
      <c r="L3" s="41" t="s">
        <v>32</v>
      </c>
      <c r="M3" s="41" t="s">
        <v>33</v>
      </c>
      <c r="N3" s="89" t="s">
        <v>38</v>
      </c>
      <c r="O3" s="90" t="s">
        <v>39</v>
      </c>
      <c r="R3" s="92" t="s">
        <v>41</v>
      </c>
      <c r="S3" s="115" t="s">
        <v>50</v>
      </c>
      <c r="T3" s="94"/>
    </row>
    <row r="4" spans="1:59" x14ac:dyDescent="0.25">
      <c r="A4" s="51" t="s">
        <v>34</v>
      </c>
      <c r="B4" s="51"/>
      <c r="C4" s="52" t="s">
        <v>1</v>
      </c>
      <c r="D4" s="53">
        <v>229.483</v>
      </c>
      <c r="E4" s="53">
        <v>219.90600000000001</v>
      </c>
      <c r="F4" s="53"/>
      <c r="G4" s="53"/>
      <c r="H4" s="54">
        <v>192.81899999999999</v>
      </c>
      <c r="I4" s="55"/>
      <c r="J4" s="53">
        <v>69.593999999999994</v>
      </c>
      <c r="K4" s="62">
        <v>23.372</v>
      </c>
      <c r="L4" s="53">
        <v>67.998999999999995</v>
      </c>
      <c r="M4" s="53">
        <v>18.605</v>
      </c>
      <c r="N4" s="82">
        <f>J4+L4+M4</f>
        <v>156.19799999999998</v>
      </c>
      <c r="O4" s="53">
        <f>N4*2</f>
        <v>312.39599999999996</v>
      </c>
    </row>
    <row r="5" spans="1:59" x14ac:dyDescent="0.25">
      <c r="A5" s="51" t="s">
        <v>34</v>
      </c>
      <c r="B5" s="51"/>
      <c r="C5" s="52"/>
      <c r="D5" s="53">
        <v>220.792</v>
      </c>
      <c r="E5" s="53">
        <v>217.53200000000001</v>
      </c>
      <c r="F5" s="53"/>
      <c r="G5" s="53"/>
      <c r="H5" s="54">
        <v>196.90100000000001</v>
      </c>
      <c r="I5" s="55"/>
      <c r="J5" s="53">
        <v>75.088999999999999</v>
      </c>
      <c r="K5" s="62">
        <v>36.968000000000004</v>
      </c>
      <c r="L5" s="53">
        <v>63.188000000000002</v>
      </c>
      <c r="M5" s="53">
        <v>17.710999999999999</v>
      </c>
      <c r="N5" s="82">
        <f t="shared" ref="N5:N38" si="0">J5+L5+M5</f>
        <v>155.988</v>
      </c>
      <c r="O5" s="53">
        <f t="shared" ref="O5:O38" si="1">N5*2</f>
        <v>311.976</v>
      </c>
      <c r="BG5" s="1"/>
    </row>
    <row r="6" spans="1:59" x14ac:dyDescent="0.25">
      <c r="A6" s="51" t="s">
        <v>34</v>
      </c>
      <c r="B6" s="51"/>
      <c r="C6" s="52"/>
      <c r="D6" s="53">
        <v>235.96899999999999</v>
      </c>
      <c r="E6" s="53">
        <v>240.82499999999999</v>
      </c>
      <c r="F6" s="53"/>
      <c r="G6" s="53"/>
      <c r="H6" s="54">
        <v>188.613</v>
      </c>
      <c r="I6" s="55"/>
      <c r="J6" s="53">
        <v>73.683000000000007</v>
      </c>
      <c r="K6" s="62">
        <v>29.416</v>
      </c>
      <c r="L6" s="53">
        <v>73.616</v>
      </c>
      <c r="M6" s="53">
        <v>28.321000000000002</v>
      </c>
      <c r="N6" s="82">
        <f t="shared" si="0"/>
        <v>175.62</v>
      </c>
      <c r="O6" s="53">
        <f t="shared" si="1"/>
        <v>351.24</v>
      </c>
      <c r="BG6" s="1"/>
    </row>
    <row r="7" spans="1:59" x14ac:dyDescent="0.25">
      <c r="A7" s="51" t="s">
        <v>34</v>
      </c>
      <c r="B7" s="51"/>
      <c r="C7" s="56"/>
      <c r="D7" s="57">
        <v>233.68700000000001</v>
      </c>
      <c r="E7" s="57">
        <v>235.071</v>
      </c>
      <c r="F7" s="57"/>
      <c r="G7" s="57"/>
      <c r="H7" s="58">
        <v>192.74199999999999</v>
      </c>
      <c r="I7" s="59"/>
      <c r="J7" s="57">
        <v>60.988999999999997</v>
      </c>
      <c r="K7" s="63">
        <v>21</v>
      </c>
      <c r="L7" s="57">
        <v>71.534999999999997</v>
      </c>
      <c r="M7" s="57">
        <v>10.5</v>
      </c>
      <c r="N7" s="83">
        <f t="shared" si="0"/>
        <v>143.024</v>
      </c>
      <c r="O7" s="57">
        <f t="shared" si="1"/>
        <v>286.048</v>
      </c>
      <c r="BG7" s="1"/>
    </row>
    <row r="8" spans="1:59" x14ac:dyDescent="0.25">
      <c r="A8" s="51" t="s">
        <v>34</v>
      </c>
      <c r="B8" s="51"/>
      <c r="C8" s="52" t="s">
        <v>10</v>
      </c>
      <c r="D8" s="53">
        <v>242.738</v>
      </c>
      <c r="E8" s="53">
        <v>237.642</v>
      </c>
      <c r="F8" s="53"/>
      <c r="G8" s="53"/>
      <c r="H8" s="54">
        <v>224.91499999999999</v>
      </c>
      <c r="I8" s="55"/>
      <c r="J8" s="53">
        <v>54.128</v>
      </c>
      <c r="K8" s="62">
        <v>13.391</v>
      </c>
      <c r="L8" s="53">
        <v>57.917000000000002</v>
      </c>
      <c r="M8" s="53">
        <v>18.626000000000001</v>
      </c>
      <c r="N8" s="82">
        <f t="shared" si="0"/>
        <v>130.67099999999999</v>
      </c>
      <c r="O8" s="53">
        <f t="shared" si="1"/>
        <v>261.34199999999998</v>
      </c>
      <c r="BG8" s="1"/>
    </row>
    <row r="9" spans="1:59" x14ac:dyDescent="0.25">
      <c r="A9" s="51" t="s">
        <v>34</v>
      </c>
      <c r="B9" s="51"/>
      <c r="C9" s="52"/>
      <c r="D9" s="53">
        <v>213.964</v>
      </c>
      <c r="E9" s="53">
        <v>222.76400000000001</v>
      </c>
      <c r="F9" s="53"/>
      <c r="G9" s="53"/>
      <c r="H9" s="54">
        <v>217.607</v>
      </c>
      <c r="I9" s="55"/>
      <c r="J9" s="53">
        <v>58.033999999999999</v>
      </c>
      <c r="K9" s="62">
        <v>8.0879999999999992</v>
      </c>
      <c r="L9" s="53">
        <v>60.088999999999999</v>
      </c>
      <c r="M9" s="53">
        <v>32.677</v>
      </c>
      <c r="N9" s="82">
        <f t="shared" si="0"/>
        <v>150.79999999999998</v>
      </c>
      <c r="O9" s="53">
        <f t="shared" si="1"/>
        <v>301.59999999999997</v>
      </c>
      <c r="BG9" s="1"/>
    </row>
    <row r="10" spans="1:59" x14ac:dyDescent="0.25">
      <c r="A10" s="51" t="s">
        <v>34</v>
      </c>
      <c r="B10" s="51"/>
      <c r="C10" s="52"/>
      <c r="D10" s="53">
        <v>221.292</v>
      </c>
      <c r="E10" s="53">
        <v>211.71</v>
      </c>
      <c r="F10" s="53"/>
      <c r="G10" s="53"/>
      <c r="H10" s="54">
        <v>211.46100000000001</v>
      </c>
      <c r="I10" s="55"/>
      <c r="J10" s="53">
        <v>36.293999999999997</v>
      </c>
      <c r="K10" s="62">
        <v>5.0380000000000003</v>
      </c>
      <c r="L10" s="53">
        <v>24.132000000000001</v>
      </c>
      <c r="M10" s="53">
        <v>24.033999999999999</v>
      </c>
      <c r="N10" s="82">
        <f t="shared" si="0"/>
        <v>84.460000000000008</v>
      </c>
      <c r="O10" s="53">
        <f t="shared" si="1"/>
        <v>168.92000000000002</v>
      </c>
      <c r="BG10" s="1"/>
    </row>
    <row r="11" spans="1:59" x14ac:dyDescent="0.25">
      <c r="A11" s="51" t="s">
        <v>34</v>
      </c>
      <c r="B11" s="51"/>
      <c r="C11" s="56"/>
      <c r="D11" s="57">
        <v>250.08500000000001</v>
      </c>
      <c r="E11" s="57">
        <v>244.94499999999999</v>
      </c>
      <c r="F11" s="57"/>
      <c r="G11" s="57"/>
      <c r="H11" s="58">
        <v>214.166</v>
      </c>
      <c r="I11" s="59"/>
      <c r="J11" s="57">
        <v>63.731000000000002</v>
      </c>
      <c r="K11" s="63">
        <v>21.414000000000001</v>
      </c>
      <c r="L11" s="57">
        <v>67.944000000000003</v>
      </c>
      <c r="M11" s="57">
        <v>25.02</v>
      </c>
      <c r="N11" s="83">
        <f t="shared" si="0"/>
        <v>156.69500000000002</v>
      </c>
      <c r="O11" s="57">
        <f t="shared" si="1"/>
        <v>313.39000000000004</v>
      </c>
      <c r="BG11" s="1"/>
    </row>
    <row r="12" spans="1:59" x14ac:dyDescent="0.25">
      <c r="A12" s="51" t="s">
        <v>34</v>
      </c>
      <c r="B12" s="51"/>
      <c r="C12" s="52" t="s">
        <v>2</v>
      </c>
      <c r="D12" s="53">
        <v>206.62700000000001</v>
      </c>
      <c r="E12" s="53">
        <v>203.74</v>
      </c>
      <c r="F12" s="53"/>
      <c r="G12" s="53"/>
      <c r="H12" s="54">
        <v>175.79599999999999</v>
      </c>
      <c r="I12" s="55"/>
      <c r="J12" s="53">
        <v>36.497999999999998</v>
      </c>
      <c r="K12" s="62">
        <v>0</v>
      </c>
      <c r="L12" s="53">
        <v>47.481000000000002</v>
      </c>
      <c r="M12" s="53">
        <v>14.161</v>
      </c>
      <c r="N12" s="82">
        <f t="shared" si="0"/>
        <v>98.14</v>
      </c>
      <c r="O12" s="53">
        <f t="shared" si="1"/>
        <v>196.28</v>
      </c>
      <c r="BG12" s="1"/>
    </row>
    <row r="13" spans="1:59" x14ac:dyDescent="0.25">
      <c r="A13" s="51" t="s">
        <v>34</v>
      </c>
      <c r="B13" s="51"/>
      <c r="C13" s="52"/>
      <c r="D13" s="53">
        <v>217.41900000000001</v>
      </c>
      <c r="E13" s="53">
        <v>216.86</v>
      </c>
      <c r="F13" s="53"/>
      <c r="G13" s="53"/>
      <c r="H13" s="54">
        <v>198.25800000000001</v>
      </c>
      <c r="I13" s="55"/>
      <c r="J13" s="53">
        <v>34.276000000000003</v>
      </c>
      <c r="K13" s="62">
        <v>0</v>
      </c>
      <c r="L13" s="53">
        <v>46.040999999999997</v>
      </c>
      <c r="M13" s="53">
        <v>0</v>
      </c>
      <c r="N13" s="82">
        <f t="shared" si="0"/>
        <v>80.317000000000007</v>
      </c>
      <c r="O13" s="53">
        <f t="shared" si="1"/>
        <v>160.63400000000001</v>
      </c>
      <c r="BG13" s="1"/>
    </row>
    <row r="14" spans="1:59" x14ac:dyDescent="0.25">
      <c r="A14" s="51" t="s">
        <v>34</v>
      </c>
      <c r="B14" s="51"/>
      <c r="C14" s="52"/>
      <c r="D14" s="53">
        <v>223.14</v>
      </c>
      <c r="E14" s="53">
        <v>223.798</v>
      </c>
      <c r="F14" s="53"/>
      <c r="G14" s="53"/>
      <c r="H14" s="54">
        <v>192.648</v>
      </c>
      <c r="I14" s="55"/>
      <c r="J14" s="53">
        <v>47.031999999999996</v>
      </c>
      <c r="K14" s="62">
        <v>0</v>
      </c>
      <c r="L14" s="53">
        <v>49.776000000000003</v>
      </c>
      <c r="M14" s="53">
        <v>10.013</v>
      </c>
      <c r="N14" s="82">
        <f t="shared" si="0"/>
        <v>106.821</v>
      </c>
      <c r="O14" s="53">
        <f t="shared" si="1"/>
        <v>213.642</v>
      </c>
    </row>
    <row r="15" spans="1:59" x14ac:dyDescent="0.25">
      <c r="A15" s="51" t="s">
        <v>34</v>
      </c>
      <c r="B15" s="51"/>
      <c r="C15" s="56"/>
      <c r="D15" s="57">
        <v>225.084</v>
      </c>
      <c r="E15" s="57">
        <v>226.17400000000001</v>
      </c>
      <c r="F15" s="57"/>
      <c r="G15" s="57"/>
      <c r="H15" s="58">
        <v>219.185</v>
      </c>
      <c r="I15" s="59"/>
      <c r="J15" s="57">
        <v>43.936</v>
      </c>
      <c r="K15" s="63">
        <v>0</v>
      </c>
      <c r="L15" s="57">
        <v>57.759</v>
      </c>
      <c r="M15" s="57">
        <v>9.6750000000000007</v>
      </c>
      <c r="N15" s="83">
        <f t="shared" si="0"/>
        <v>111.36999999999999</v>
      </c>
      <c r="O15" s="57">
        <f t="shared" si="1"/>
        <v>222.73999999999998</v>
      </c>
    </row>
    <row r="16" spans="1:59" x14ac:dyDescent="0.25">
      <c r="A16" s="51" t="s">
        <v>34</v>
      </c>
      <c r="B16" s="51"/>
      <c r="C16" s="52" t="s">
        <v>3</v>
      </c>
      <c r="D16" s="53">
        <v>202.74199999999999</v>
      </c>
      <c r="E16" s="53">
        <v>207.54900000000001</v>
      </c>
      <c r="F16" s="53"/>
      <c r="G16" s="53"/>
      <c r="H16" s="54">
        <v>201.07499999999999</v>
      </c>
      <c r="I16" s="55"/>
      <c r="J16" s="53">
        <v>29.942</v>
      </c>
      <c r="K16" s="62">
        <v>0</v>
      </c>
      <c r="L16" s="53">
        <v>18.318000000000001</v>
      </c>
      <c r="M16" s="53">
        <v>4.492</v>
      </c>
      <c r="N16" s="82">
        <f t="shared" si="0"/>
        <v>52.752000000000002</v>
      </c>
      <c r="O16" s="53">
        <f t="shared" si="1"/>
        <v>105.504</v>
      </c>
    </row>
    <row r="17" spans="1:59" x14ac:dyDescent="0.25">
      <c r="A17" s="51" t="s">
        <v>34</v>
      </c>
      <c r="B17" s="51"/>
      <c r="C17" s="52"/>
      <c r="D17" s="53">
        <v>237.148</v>
      </c>
      <c r="E17" s="53">
        <v>228.529</v>
      </c>
      <c r="F17" s="53"/>
      <c r="G17" s="53"/>
      <c r="H17" s="54">
        <v>200.86600000000001</v>
      </c>
      <c r="I17" s="55"/>
      <c r="J17" s="53">
        <v>18.123000000000001</v>
      </c>
      <c r="K17" s="62">
        <v>0</v>
      </c>
      <c r="L17" s="53">
        <v>39.457999999999998</v>
      </c>
      <c r="M17" s="53">
        <v>0</v>
      </c>
      <c r="N17" s="82">
        <f t="shared" si="0"/>
        <v>57.581000000000003</v>
      </c>
      <c r="O17" s="53">
        <f t="shared" si="1"/>
        <v>115.16200000000001</v>
      </c>
      <c r="BA17" s="1"/>
      <c r="BB17" s="1"/>
      <c r="BC17" s="1"/>
      <c r="BD17" s="1"/>
      <c r="BE17" s="1"/>
      <c r="BF17" s="1"/>
      <c r="BG17" s="1"/>
    </row>
    <row r="18" spans="1:59" x14ac:dyDescent="0.25">
      <c r="A18" s="51" t="s">
        <v>34</v>
      </c>
      <c r="B18" s="51"/>
      <c r="C18" s="52"/>
      <c r="D18" s="53">
        <v>229.137</v>
      </c>
      <c r="E18" s="53">
        <v>226.72800000000001</v>
      </c>
      <c r="F18" s="53"/>
      <c r="G18" s="53"/>
      <c r="H18" s="54">
        <v>205.98599999999999</v>
      </c>
      <c r="I18" s="55"/>
      <c r="J18" s="53">
        <v>47.871000000000002</v>
      </c>
      <c r="K18" s="62">
        <v>0</v>
      </c>
      <c r="L18" s="53">
        <v>46.747999999999998</v>
      </c>
      <c r="M18" s="53">
        <v>6.9470000000000001</v>
      </c>
      <c r="N18" s="82">
        <f t="shared" si="0"/>
        <v>101.566</v>
      </c>
      <c r="O18" s="53">
        <f t="shared" si="1"/>
        <v>203.13200000000001</v>
      </c>
      <c r="BA18" s="1"/>
      <c r="BB18" s="1"/>
      <c r="BC18" s="1"/>
      <c r="BD18" s="1"/>
      <c r="BE18" s="1"/>
      <c r="BF18" s="1"/>
      <c r="BG18" s="1"/>
    </row>
    <row r="19" spans="1:59" x14ac:dyDescent="0.25">
      <c r="A19" s="51" t="s">
        <v>34</v>
      </c>
      <c r="B19" s="51"/>
      <c r="C19" s="56"/>
      <c r="D19" s="57">
        <v>237.006</v>
      </c>
      <c r="E19" s="57">
        <v>236.33</v>
      </c>
      <c r="F19" s="57"/>
      <c r="G19" s="57"/>
      <c r="H19" s="58">
        <v>192.291</v>
      </c>
      <c r="I19" s="59"/>
      <c r="J19" s="57">
        <v>34.792999999999999</v>
      </c>
      <c r="K19" s="63">
        <v>0</v>
      </c>
      <c r="L19" s="57">
        <v>46.581000000000003</v>
      </c>
      <c r="M19" s="57">
        <v>6.8029999999999999</v>
      </c>
      <c r="N19" s="83">
        <f t="shared" si="0"/>
        <v>88.176999999999992</v>
      </c>
      <c r="O19" s="57">
        <f t="shared" si="1"/>
        <v>176.35399999999998</v>
      </c>
      <c r="BA19" s="1"/>
      <c r="BB19" s="1"/>
      <c r="BC19" s="1"/>
      <c r="BD19" s="1"/>
      <c r="BE19" s="1"/>
      <c r="BF19" s="1"/>
      <c r="BG19" s="1"/>
    </row>
    <row r="20" spans="1:59" x14ac:dyDescent="0.25">
      <c r="A20" s="51" t="s">
        <v>34</v>
      </c>
      <c r="B20" s="51"/>
      <c r="C20" s="52" t="s">
        <v>4</v>
      </c>
      <c r="D20" s="53">
        <v>244.30099999999999</v>
      </c>
      <c r="E20" s="53">
        <v>236.85599999999999</v>
      </c>
      <c r="F20" s="53"/>
      <c r="G20" s="53"/>
      <c r="H20" s="54">
        <v>216.41399999999999</v>
      </c>
      <c r="I20" s="55"/>
      <c r="J20" s="53">
        <v>41.265000000000001</v>
      </c>
      <c r="K20" s="62">
        <v>17.442</v>
      </c>
      <c r="L20" s="53">
        <v>57.978999999999999</v>
      </c>
      <c r="M20" s="53">
        <v>25.42</v>
      </c>
      <c r="N20" s="82">
        <f t="shared" si="0"/>
        <v>124.664</v>
      </c>
      <c r="O20" s="53">
        <f t="shared" si="1"/>
        <v>249.328</v>
      </c>
      <c r="BA20" s="1"/>
      <c r="BB20" s="1"/>
      <c r="BC20" s="1"/>
      <c r="BD20" s="1"/>
      <c r="BE20" s="1"/>
      <c r="BF20" s="1"/>
      <c r="BG20" s="1"/>
    </row>
    <row r="21" spans="1:59" x14ac:dyDescent="0.25">
      <c r="A21" s="51" t="s">
        <v>34</v>
      </c>
      <c r="B21" s="51"/>
      <c r="C21" s="52"/>
      <c r="D21" s="53">
        <v>231.52500000000001</v>
      </c>
      <c r="E21" s="53">
        <v>231.53299999999999</v>
      </c>
      <c r="F21" s="53"/>
      <c r="G21" s="53"/>
      <c r="H21" s="54">
        <v>206.04300000000001</v>
      </c>
      <c r="I21" s="55"/>
      <c r="J21" s="53">
        <v>65.186000000000007</v>
      </c>
      <c r="K21" s="62">
        <v>20.579000000000001</v>
      </c>
      <c r="L21" s="53">
        <v>69.634</v>
      </c>
      <c r="M21" s="53">
        <v>18.274000000000001</v>
      </c>
      <c r="N21" s="82">
        <f t="shared" si="0"/>
        <v>153.09399999999999</v>
      </c>
      <c r="O21" s="53">
        <f t="shared" si="1"/>
        <v>306.18799999999999</v>
      </c>
      <c r="BA21" s="1"/>
      <c r="BB21" s="1"/>
      <c r="BC21" s="1"/>
      <c r="BD21" s="1"/>
      <c r="BE21" s="1"/>
      <c r="BF21" s="1"/>
      <c r="BG21" s="1"/>
    </row>
    <row r="22" spans="1:59" x14ac:dyDescent="0.25">
      <c r="A22" s="51" t="s">
        <v>34</v>
      </c>
      <c r="B22" s="51"/>
      <c r="C22" s="52"/>
      <c r="D22" s="53">
        <v>262.38499999999999</v>
      </c>
      <c r="E22" s="53">
        <v>243.76300000000001</v>
      </c>
      <c r="F22" s="53"/>
      <c r="G22" s="53"/>
      <c r="H22" s="54">
        <v>200.65899999999999</v>
      </c>
      <c r="I22" s="55"/>
      <c r="J22" s="53">
        <v>63.750999999999998</v>
      </c>
      <c r="K22" s="62">
        <v>11.858000000000001</v>
      </c>
      <c r="L22" s="53">
        <v>59.802</v>
      </c>
      <c r="M22" s="53">
        <v>9.5890000000000004</v>
      </c>
      <c r="N22" s="82">
        <f t="shared" si="0"/>
        <v>133.142</v>
      </c>
      <c r="O22" s="53">
        <f t="shared" si="1"/>
        <v>266.28399999999999</v>
      </c>
      <c r="BA22" s="1"/>
      <c r="BB22" s="1"/>
      <c r="BC22" s="1"/>
      <c r="BD22" s="1"/>
      <c r="BE22" s="1"/>
      <c r="BF22" s="1"/>
      <c r="BG22" s="1"/>
    </row>
    <row r="23" spans="1:59" x14ac:dyDescent="0.25">
      <c r="A23" s="51" t="s">
        <v>34</v>
      </c>
      <c r="B23" s="51"/>
      <c r="C23" s="56"/>
      <c r="D23" s="57">
        <v>238.06100000000001</v>
      </c>
      <c r="E23" s="57">
        <v>239.33500000000001</v>
      </c>
      <c r="F23" s="57"/>
      <c r="G23" s="57"/>
      <c r="H23" s="58">
        <v>215.208</v>
      </c>
      <c r="I23" s="59"/>
      <c r="J23" s="57">
        <v>51.877000000000002</v>
      </c>
      <c r="K23" s="63">
        <v>21.393999999999998</v>
      </c>
      <c r="L23" s="57">
        <v>71.983999999999995</v>
      </c>
      <c r="M23" s="57">
        <v>15.231999999999999</v>
      </c>
      <c r="N23" s="83">
        <f t="shared" si="0"/>
        <v>139.09299999999999</v>
      </c>
      <c r="O23" s="57">
        <f t="shared" si="1"/>
        <v>278.18599999999998</v>
      </c>
      <c r="BA23" s="1"/>
      <c r="BB23" s="1"/>
      <c r="BC23" s="1"/>
      <c r="BD23" s="1"/>
      <c r="BE23" s="1"/>
      <c r="BF23" s="1"/>
      <c r="BG23" s="1"/>
    </row>
    <row r="24" spans="1:59" x14ac:dyDescent="0.25">
      <c r="A24" s="51" t="s">
        <v>34</v>
      </c>
      <c r="B24" s="51"/>
      <c r="C24" s="52" t="s">
        <v>5</v>
      </c>
      <c r="D24" s="53">
        <v>225.94800000000001</v>
      </c>
      <c r="E24" s="53">
        <v>222.905</v>
      </c>
      <c r="F24" s="53"/>
      <c r="G24" s="53"/>
      <c r="H24" s="54">
        <v>200.41200000000001</v>
      </c>
      <c r="I24" s="55"/>
      <c r="J24" s="53">
        <v>22.422000000000001</v>
      </c>
      <c r="K24" s="62">
        <v>0</v>
      </c>
      <c r="L24" s="53">
        <v>42.814999999999998</v>
      </c>
      <c r="M24" s="53">
        <v>0</v>
      </c>
      <c r="N24" s="82">
        <f t="shared" si="0"/>
        <v>65.236999999999995</v>
      </c>
      <c r="O24" s="53">
        <f t="shared" si="1"/>
        <v>130.47399999999999</v>
      </c>
      <c r="BA24" s="1"/>
      <c r="BB24" s="1"/>
      <c r="BC24" s="1"/>
      <c r="BD24" s="1"/>
      <c r="BE24" s="1"/>
      <c r="BF24" s="1"/>
      <c r="BG24" s="1"/>
    </row>
    <row r="25" spans="1:59" x14ac:dyDescent="0.25">
      <c r="A25" s="51" t="s">
        <v>34</v>
      </c>
      <c r="B25" s="51"/>
      <c r="C25" s="52"/>
      <c r="D25" s="53">
        <v>230.18799999999999</v>
      </c>
      <c r="E25" s="53">
        <v>229.452</v>
      </c>
      <c r="F25" s="53"/>
      <c r="G25" s="53"/>
      <c r="H25" s="54">
        <v>203.90600000000001</v>
      </c>
      <c r="I25" s="55"/>
      <c r="J25" s="53">
        <v>34.295000000000002</v>
      </c>
      <c r="K25" s="62">
        <v>0</v>
      </c>
      <c r="L25" s="53">
        <v>56.811999999999998</v>
      </c>
      <c r="M25" s="53">
        <v>7.5119999999999996</v>
      </c>
      <c r="N25" s="82">
        <f t="shared" si="0"/>
        <v>98.619</v>
      </c>
      <c r="O25" s="53">
        <f t="shared" si="1"/>
        <v>197.238</v>
      </c>
      <c r="BA25" s="1"/>
      <c r="BB25" s="1"/>
      <c r="BC25" s="1"/>
      <c r="BD25" s="1"/>
      <c r="BE25" s="1"/>
      <c r="BF25" s="1"/>
      <c r="BG25" s="1"/>
    </row>
    <row r="26" spans="1:59" x14ac:dyDescent="0.25">
      <c r="A26" s="51" t="s">
        <v>34</v>
      </c>
      <c r="B26" s="51"/>
      <c r="C26" s="52"/>
      <c r="D26" s="53">
        <v>236.846</v>
      </c>
      <c r="E26" s="53">
        <v>239.3</v>
      </c>
      <c r="F26" s="53"/>
      <c r="G26" s="53"/>
      <c r="H26" s="54">
        <v>190.947</v>
      </c>
      <c r="I26" s="55"/>
      <c r="J26" s="53">
        <v>15.895</v>
      </c>
      <c r="K26" s="62">
        <v>0</v>
      </c>
      <c r="L26" s="53">
        <v>44.228000000000002</v>
      </c>
      <c r="M26" s="53">
        <v>0</v>
      </c>
      <c r="N26" s="82">
        <f t="shared" si="0"/>
        <v>60.123000000000005</v>
      </c>
      <c r="O26" s="53">
        <f t="shared" si="1"/>
        <v>120.24600000000001</v>
      </c>
      <c r="BA26" s="1"/>
      <c r="BB26" s="1"/>
      <c r="BC26" s="1"/>
      <c r="BD26" s="1"/>
      <c r="BE26" s="1"/>
      <c r="BF26" s="1"/>
      <c r="BG26" s="1"/>
    </row>
    <row r="27" spans="1:59" x14ac:dyDescent="0.25">
      <c r="A27" s="51" t="s">
        <v>34</v>
      </c>
      <c r="B27" s="51"/>
      <c r="C27" s="56"/>
      <c r="D27" s="57">
        <v>204.27699999999999</v>
      </c>
      <c r="E27" s="57">
        <v>195.59299999999999</v>
      </c>
      <c r="F27" s="57"/>
      <c r="G27" s="57"/>
      <c r="H27" s="58">
        <v>190.95099999999999</v>
      </c>
      <c r="I27" s="59"/>
      <c r="J27" s="57">
        <v>40.131</v>
      </c>
      <c r="K27" s="63">
        <v>0</v>
      </c>
      <c r="L27" s="57">
        <v>61.290999999999997</v>
      </c>
      <c r="M27" s="57">
        <v>2.7549999999999999</v>
      </c>
      <c r="N27" s="83">
        <f t="shared" si="0"/>
        <v>104.17699999999999</v>
      </c>
      <c r="O27" s="57">
        <f t="shared" si="1"/>
        <v>208.35399999999998</v>
      </c>
      <c r="BA27" s="1"/>
      <c r="BB27" s="1"/>
      <c r="BC27" s="1"/>
      <c r="BD27" s="1"/>
      <c r="BE27" s="1"/>
      <c r="BF27" s="1"/>
      <c r="BG27" s="1"/>
    </row>
    <row r="28" spans="1:59" x14ac:dyDescent="0.25">
      <c r="A28" s="51" t="s">
        <v>34</v>
      </c>
      <c r="B28" s="51"/>
      <c r="C28" s="52" t="s">
        <v>6</v>
      </c>
      <c r="D28" s="53">
        <v>228.26400000000001</v>
      </c>
      <c r="E28" s="53">
        <v>224.149</v>
      </c>
      <c r="F28" s="53"/>
      <c r="G28" s="53"/>
      <c r="H28" s="54">
        <v>202.06299999999999</v>
      </c>
      <c r="I28" s="55"/>
      <c r="J28" s="53">
        <v>59.1</v>
      </c>
      <c r="K28" s="62">
        <v>3.6059999999999999</v>
      </c>
      <c r="L28" s="53">
        <v>70.221000000000004</v>
      </c>
      <c r="M28" s="53">
        <v>6.734</v>
      </c>
      <c r="N28" s="82">
        <f t="shared" si="0"/>
        <v>136.05500000000001</v>
      </c>
      <c r="O28" s="53">
        <f t="shared" si="1"/>
        <v>272.11</v>
      </c>
      <c r="BA28" s="1"/>
      <c r="BB28" s="1"/>
      <c r="BC28" s="1"/>
      <c r="BD28" s="1"/>
      <c r="BE28" s="1"/>
      <c r="BF28" s="1"/>
      <c r="BG28" s="1"/>
    </row>
    <row r="29" spans="1:59" x14ac:dyDescent="0.25">
      <c r="A29" s="51" t="s">
        <v>34</v>
      </c>
      <c r="B29" s="51"/>
      <c r="C29" s="52"/>
      <c r="D29" s="53">
        <v>220.65700000000001</v>
      </c>
      <c r="E29" s="53">
        <v>223.91800000000001</v>
      </c>
      <c r="F29" s="53"/>
      <c r="G29" s="53"/>
      <c r="H29" s="54">
        <v>199.24</v>
      </c>
      <c r="I29" s="55"/>
      <c r="J29" s="53">
        <v>40.862000000000002</v>
      </c>
      <c r="K29" s="62">
        <v>0</v>
      </c>
      <c r="L29" s="53">
        <v>49.406999999999996</v>
      </c>
      <c r="M29" s="53">
        <v>0</v>
      </c>
      <c r="N29" s="82">
        <f t="shared" si="0"/>
        <v>90.269000000000005</v>
      </c>
      <c r="O29" s="53">
        <f t="shared" si="1"/>
        <v>180.53800000000001</v>
      </c>
      <c r="BA29" s="1"/>
      <c r="BB29" s="1"/>
      <c r="BC29" s="1"/>
      <c r="BD29" s="1"/>
      <c r="BE29" s="1"/>
      <c r="BF29" s="1"/>
      <c r="BG29" s="1"/>
    </row>
    <row r="30" spans="1:59" x14ac:dyDescent="0.25">
      <c r="A30" s="51" t="s">
        <v>34</v>
      </c>
      <c r="B30" s="51"/>
      <c r="C30" s="52"/>
      <c r="D30" s="53">
        <v>246.334</v>
      </c>
      <c r="E30" s="53">
        <v>240.8</v>
      </c>
      <c r="F30" s="53"/>
      <c r="G30" s="53"/>
      <c r="H30" s="54">
        <v>206.06700000000001</v>
      </c>
      <c r="I30" s="55"/>
      <c r="J30" s="53">
        <v>58.752000000000002</v>
      </c>
      <c r="K30" s="62">
        <v>3.548</v>
      </c>
      <c r="L30" s="53">
        <v>64.210999999999999</v>
      </c>
      <c r="M30" s="53">
        <v>6.45</v>
      </c>
      <c r="N30" s="82">
        <f t="shared" si="0"/>
        <v>129.41299999999998</v>
      </c>
      <c r="O30" s="53">
        <f t="shared" si="1"/>
        <v>258.82599999999996</v>
      </c>
      <c r="BA30" s="1"/>
      <c r="BB30" s="1"/>
      <c r="BC30" s="1"/>
      <c r="BD30" s="1"/>
      <c r="BE30" s="1"/>
      <c r="BF30" s="1"/>
      <c r="BG30" s="1"/>
    </row>
    <row r="31" spans="1:59" x14ac:dyDescent="0.25">
      <c r="A31" s="51" t="s">
        <v>34</v>
      </c>
      <c r="B31" s="51"/>
      <c r="C31" s="56"/>
      <c r="D31" s="57">
        <v>241.82499999999999</v>
      </c>
      <c r="E31" s="57">
        <v>231.56200000000001</v>
      </c>
      <c r="F31" s="57"/>
      <c r="G31" s="57"/>
      <c r="H31" s="58">
        <v>196.691</v>
      </c>
      <c r="I31" s="59"/>
      <c r="J31" s="57">
        <v>47.667000000000002</v>
      </c>
      <c r="K31" s="63">
        <v>0</v>
      </c>
      <c r="L31" s="57">
        <v>52.65</v>
      </c>
      <c r="M31" s="57">
        <v>3.677</v>
      </c>
      <c r="N31" s="83">
        <f t="shared" si="0"/>
        <v>103.99400000000001</v>
      </c>
      <c r="O31" s="57">
        <f t="shared" si="1"/>
        <v>207.98800000000003</v>
      </c>
      <c r="BA31" s="1"/>
      <c r="BB31" s="1"/>
      <c r="BC31" s="1"/>
      <c r="BD31" s="1"/>
      <c r="BE31" s="1"/>
      <c r="BF31" s="1"/>
      <c r="BG31" s="1"/>
    </row>
    <row r="32" spans="1:59" x14ac:dyDescent="0.25">
      <c r="A32" s="51" t="s">
        <v>34</v>
      </c>
      <c r="B32" s="51"/>
      <c r="C32" s="52" t="s">
        <v>7</v>
      </c>
      <c r="D32" s="53">
        <v>217.53299999999999</v>
      </c>
      <c r="E32" s="53">
        <v>225.191</v>
      </c>
      <c r="F32" s="53"/>
      <c r="G32" s="53"/>
      <c r="H32" s="54">
        <v>216.81800000000001</v>
      </c>
      <c r="I32" s="55"/>
      <c r="J32" s="53">
        <v>16.852</v>
      </c>
      <c r="K32" s="62">
        <v>0</v>
      </c>
      <c r="L32" s="53">
        <v>23.454000000000001</v>
      </c>
      <c r="M32" s="53">
        <v>7.4370000000000003</v>
      </c>
      <c r="N32" s="82">
        <f t="shared" si="0"/>
        <v>47.742999999999995</v>
      </c>
      <c r="O32" s="53">
        <f t="shared" si="1"/>
        <v>95.48599999999999</v>
      </c>
      <c r="BA32" s="1"/>
      <c r="BB32" s="1"/>
      <c r="BC32" s="1"/>
      <c r="BD32" s="1"/>
      <c r="BE32" s="1"/>
      <c r="BF32" s="1"/>
      <c r="BG32" s="1"/>
    </row>
    <row r="33" spans="1:59" x14ac:dyDescent="0.25">
      <c r="A33" s="51" t="s">
        <v>34</v>
      </c>
      <c r="B33" s="51"/>
      <c r="C33" s="52"/>
      <c r="D33" s="53">
        <v>236.79400000000001</v>
      </c>
      <c r="E33" s="53">
        <v>238.7</v>
      </c>
      <c r="F33" s="53"/>
      <c r="G33" s="53"/>
      <c r="H33" s="54">
        <v>217.303</v>
      </c>
      <c r="I33" s="55"/>
      <c r="J33" s="53">
        <v>21.782</v>
      </c>
      <c r="K33" s="62">
        <v>0</v>
      </c>
      <c r="L33" s="53">
        <v>41.652000000000001</v>
      </c>
      <c r="M33" s="53">
        <v>13.513999999999999</v>
      </c>
      <c r="N33" s="82">
        <f t="shared" si="0"/>
        <v>76.947999999999993</v>
      </c>
      <c r="O33" s="53">
        <f t="shared" si="1"/>
        <v>153.89599999999999</v>
      </c>
      <c r="BA33" s="1"/>
      <c r="BB33" s="1"/>
      <c r="BC33" s="1"/>
      <c r="BD33" s="1"/>
      <c r="BE33" s="1"/>
      <c r="BF33" s="1"/>
      <c r="BG33" s="1"/>
    </row>
    <row r="34" spans="1:59" x14ac:dyDescent="0.25">
      <c r="A34" s="51" t="s">
        <v>34</v>
      </c>
      <c r="B34" s="51"/>
      <c r="C34" s="56"/>
      <c r="D34" s="57">
        <v>229.58699999999999</v>
      </c>
      <c r="E34" s="57">
        <v>233.15799999999999</v>
      </c>
      <c r="F34" s="57"/>
      <c r="G34" s="57"/>
      <c r="H34" s="58">
        <v>204.57300000000001</v>
      </c>
      <c r="I34" s="59"/>
      <c r="J34" s="57">
        <v>23.236999999999998</v>
      </c>
      <c r="K34" s="63">
        <v>0</v>
      </c>
      <c r="L34" s="57">
        <v>26.044</v>
      </c>
      <c r="M34" s="57">
        <v>9.0530000000000008</v>
      </c>
      <c r="N34" s="83">
        <f t="shared" si="0"/>
        <v>58.334000000000003</v>
      </c>
      <c r="O34" s="57">
        <f t="shared" si="1"/>
        <v>116.66800000000001</v>
      </c>
    </row>
    <row r="35" spans="1:59" x14ac:dyDescent="0.25">
      <c r="A35" s="51" t="s">
        <v>34</v>
      </c>
      <c r="B35" s="51"/>
      <c r="C35" s="52" t="s">
        <v>8</v>
      </c>
      <c r="D35" s="53">
        <v>228.33699999999999</v>
      </c>
      <c r="E35" s="53">
        <v>217.19900000000001</v>
      </c>
      <c r="F35" s="53"/>
      <c r="G35" s="53"/>
      <c r="H35" s="54">
        <v>182.952</v>
      </c>
      <c r="I35" s="55"/>
      <c r="J35" s="53">
        <v>28.475999999999999</v>
      </c>
      <c r="K35" s="62">
        <v>0</v>
      </c>
      <c r="L35" s="53">
        <v>51.481999999999999</v>
      </c>
      <c r="M35" s="53">
        <v>0</v>
      </c>
      <c r="N35" s="82">
        <f t="shared" si="0"/>
        <v>79.957999999999998</v>
      </c>
      <c r="O35" s="53">
        <f t="shared" si="1"/>
        <v>159.916</v>
      </c>
    </row>
    <row r="36" spans="1:59" x14ac:dyDescent="0.25">
      <c r="A36" s="51" t="s">
        <v>34</v>
      </c>
      <c r="B36" s="51"/>
      <c r="C36" s="52"/>
      <c r="D36" s="53">
        <v>236.79300000000001</v>
      </c>
      <c r="E36" s="53">
        <v>229.626</v>
      </c>
      <c r="F36" s="53"/>
      <c r="G36" s="53"/>
      <c r="H36" s="54">
        <v>205.18299999999999</v>
      </c>
      <c r="I36" s="55"/>
      <c r="J36" s="53">
        <v>59.523000000000003</v>
      </c>
      <c r="K36" s="62">
        <v>0</v>
      </c>
      <c r="L36" s="53">
        <v>47.152999999999999</v>
      </c>
      <c r="M36" s="53">
        <v>15.497</v>
      </c>
      <c r="N36" s="82">
        <f t="shared" si="0"/>
        <v>122.173</v>
      </c>
      <c r="O36" s="53">
        <f t="shared" si="1"/>
        <v>244.346</v>
      </c>
    </row>
    <row r="37" spans="1:59" x14ac:dyDescent="0.25">
      <c r="A37" s="51" t="s">
        <v>34</v>
      </c>
      <c r="B37" s="51"/>
      <c r="C37" s="52"/>
      <c r="D37" s="53">
        <v>212.10900000000001</v>
      </c>
      <c r="E37" s="53">
        <v>201.43899999999999</v>
      </c>
      <c r="F37" s="53"/>
      <c r="G37" s="53"/>
      <c r="H37" s="54">
        <v>202.881</v>
      </c>
      <c r="I37" s="55"/>
      <c r="J37" s="53">
        <v>50.151000000000003</v>
      </c>
      <c r="K37" s="62">
        <v>0</v>
      </c>
      <c r="L37" s="53">
        <v>63.820999999999998</v>
      </c>
      <c r="M37" s="53">
        <v>0</v>
      </c>
      <c r="N37" s="82">
        <f t="shared" si="0"/>
        <v>113.97200000000001</v>
      </c>
      <c r="O37" s="53">
        <f t="shared" si="1"/>
        <v>227.94400000000002</v>
      </c>
    </row>
    <row r="38" spans="1:59" s="2" customFormat="1" x14ac:dyDescent="0.25">
      <c r="A38" s="93" t="s">
        <v>34</v>
      </c>
      <c r="B38" s="93"/>
      <c r="C38" s="56"/>
      <c r="D38" s="57">
        <v>232.22900000000001</v>
      </c>
      <c r="E38" s="57">
        <v>230.315</v>
      </c>
      <c r="F38" s="57"/>
      <c r="G38" s="57"/>
      <c r="H38" s="58">
        <v>205.08500000000001</v>
      </c>
      <c r="I38" s="59"/>
      <c r="J38" s="57">
        <v>57.085000000000001</v>
      </c>
      <c r="K38" s="63">
        <v>0</v>
      </c>
      <c r="L38" s="57">
        <v>71.569999999999993</v>
      </c>
      <c r="M38" s="57">
        <v>14.170999999999999</v>
      </c>
      <c r="N38" s="83">
        <f t="shared" si="0"/>
        <v>142.82599999999999</v>
      </c>
      <c r="O38" s="57">
        <f t="shared" si="1"/>
        <v>285.65199999999999</v>
      </c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</row>
    <row r="39" spans="1:59" x14ac:dyDescent="0.25">
      <c r="A39" s="26" t="s">
        <v>48</v>
      </c>
      <c r="B39" s="26"/>
      <c r="C39" s="20" t="s">
        <v>1</v>
      </c>
      <c r="D39" s="21">
        <v>267.43900000000002</v>
      </c>
      <c r="E39" s="21">
        <v>283.964</v>
      </c>
      <c r="F39" s="21">
        <v>168.82300000000001</v>
      </c>
      <c r="G39" s="21">
        <v>241</v>
      </c>
      <c r="H39" s="44">
        <v>188.43199999999999</v>
      </c>
      <c r="I39" s="21"/>
      <c r="J39" s="21">
        <v>157.11099999999999</v>
      </c>
      <c r="K39" s="64">
        <v>108.32299999999999</v>
      </c>
      <c r="L39" s="21">
        <v>157.99600000000001</v>
      </c>
      <c r="M39" s="21">
        <v>112.012</v>
      </c>
      <c r="N39" s="84">
        <f>J39+L39+M39</f>
        <v>427.11899999999997</v>
      </c>
      <c r="O39" s="21">
        <f>N39*2</f>
        <v>854.23799999999994</v>
      </c>
      <c r="R39" s="1">
        <f>D39*'2011 growth function'!$X$7-'2011 growth function'!$X$8</f>
        <v>793.78771840000013</v>
      </c>
      <c r="S39" s="1">
        <f t="shared" ref="S39:S70" si="2">O39/R39</f>
        <v>1.0761542162958209</v>
      </c>
    </row>
    <row r="40" spans="1:59" x14ac:dyDescent="0.25">
      <c r="A40" s="26" t="s">
        <v>48</v>
      </c>
      <c r="B40" s="26"/>
      <c r="C40" s="20"/>
      <c r="D40" s="21">
        <v>285.98700000000002</v>
      </c>
      <c r="E40" s="21">
        <v>288.96699999999998</v>
      </c>
      <c r="F40" s="21">
        <v>165.12899999999999</v>
      </c>
      <c r="G40" s="21">
        <v>238.95599999999999</v>
      </c>
      <c r="H40" s="44">
        <v>186.90299999999999</v>
      </c>
      <c r="I40" s="20"/>
      <c r="J40" s="21">
        <v>163.15899999999999</v>
      </c>
      <c r="K40" s="64">
        <v>123.432</v>
      </c>
      <c r="L40" s="21">
        <v>164.13</v>
      </c>
      <c r="M40" s="21">
        <v>111.504</v>
      </c>
      <c r="N40" s="84">
        <f t="shared" ref="N40:N103" si="3">J40+L40+M40</f>
        <v>438.79300000000001</v>
      </c>
      <c r="O40" s="21">
        <f t="shared" ref="O40:O103" si="4">N40*2</f>
        <v>877.58600000000001</v>
      </c>
      <c r="R40" s="1">
        <f>D40*'2011 growth function'!$X$7-'2011 growth function'!$X$8</f>
        <v>933.74350720000007</v>
      </c>
      <c r="S40" s="1">
        <f t="shared" si="2"/>
        <v>0.93985767315437774</v>
      </c>
    </row>
    <row r="41" spans="1:59" x14ac:dyDescent="0.25">
      <c r="A41" s="26" t="s">
        <v>48</v>
      </c>
      <c r="B41" s="26"/>
      <c r="C41" s="20"/>
      <c r="D41" s="21">
        <v>260.47899999999998</v>
      </c>
      <c r="E41" s="21">
        <v>272.18599999999998</v>
      </c>
      <c r="F41" s="21">
        <v>133.07499999999999</v>
      </c>
      <c r="G41" s="21">
        <v>196.822</v>
      </c>
      <c r="H41" s="44">
        <v>192.74199999999999</v>
      </c>
      <c r="I41" s="20"/>
      <c r="J41" s="21">
        <v>145.28399999999999</v>
      </c>
      <c r="K41" s="64">
        <v>123.97799999999999</v>
      </c>
      <c r="L41" s="21">
        <v>166.16</v>
      </c>
      <c r="M41" s="21">
        <v>101.233</v>
      </c>
      <c r="N41" s="84">
        <f t="shared" si="3"/>
        <v>412.67699999999996</v>
      </c>
      <c r="O41" s="21">
        <f t="shared" si="4"/>
        <v>825.35399999999993</v>
      </c>
      <c r="R41" s="1">
        <f>D41*'2011 growth function'!$X$7-'2011 growth function'!$X$8</f>
        <v>741.27034239999989</v>
      </c>
      <c r="S41" s="1">
        <f t="shared" si="2"/>
        <v>1.1134318382788169</v>
      </c>
    </row>
    <row r="42" spans="1:59" x14ac:dyDescent="0.25">
      <c r="A42" s="26" t="s">
        <v>48</v>
      </c>
      <c r="B42" s="26"/>
      <c r="C42" s="22"/>
      <c r="D42" s="22">
        <v>278.78899999999999</v>
      </c>
      <c r="E42" s="22">
        <v>294.96899999999999</v>
      </c>
      <c r="F42" s="22">
        <v>204.63300000000001</v>
      </c>
      <c r="G42" s="22">
        <v>256.39699999999999</v>
      </c>
      <c r="H42" s="45">
        <v>181.39500000000001</v>
      </c>
      <c r="I42" s="22"/>
      <c r="J42" s="22">
        <v>168.02099999999999</v>
      </c>
      <c r="K42" s="65">
        <v>116.511</v>
      </c>
      <c r="L42" s="22">
        <v>163.374</v>
      </c>
      <c r="M42" s="22">
        <v>115.002</v>
      </c>
      <c r="N42" s="85">
        <f t="shared" si="3"/>
        <v>446.39699999999999</v>
      </c>
      <c r="O42" s="22">
        <f t="shared" si="4"/>
        <v>892.79399999999998</v>
      </c>
      <c r="R42" s="1">
        <f>D42*'2011 growth function'!$X$7-'2011 growth function'!$X$8</f>
        <v>879.43027839999991</v>
      </c>
      <c r="S42" s="1">
        <f t="shared" si="2"/>
        <v>1.0151958852546146</v>
      </c>
    </row>
    <row r="43" spans="1:59" x14ac:dyDescent="0.25">
      <c r="A43" s="26" t="s">
        <v>48</v>
      </c>
      <c r="B43" s="26"/>
      <c r="C43" s="20" t="s">
        <v>10</v>
      </c>
      <c r="D43" s="21">
        <v>264.63</v>
      </c>
      <c r="E43" s="21">
        <v>273.892</v>
      </c>
      <c r="F43" s="21">
        <v>179.501</v>
      </c>
      <c r="G43" s="21">
        <v>247.69399999999999</v>
      </c>
      <c r="H43" s="44">
        <v>178.483</v>
      </c>
      <c r="I43" s="20"/>
      <c r="J43" s="21">
        <v>148.93299999999999</v>
      </c>
      <c r="K43" s="66">
        <v>102.929</v>
      </c>
      <c r="L43" s="38">
        <v>158.33099999999999</v>
      </c>
      <c r="M43" s="38">
        <v>119.11199999999999</v>
      </c>
      <c r="N43" s="86">
        <f t="shared" si="3"/>
        <v>426.37599999999998</v>
      </c>
      <c r="O43" s="38">
        <f t="shared" si="4"/>
        <v>852.75199999999995</v>
      </c>
      <c r="R43" s="1">
        <f>D43*'2011 growth function'!$X$7-'2011 growth function'!$X$8</f>
        <v>772.592128</v>
      </c>
      <c r="S43" s="1">
        <f t="shared" si="2"/>
        <v>1.103754450886665</v>
      </c>
    </row>
    <row r="44" spans="1:59" x14ac:dyDescent="0.25">
      <c r="A44" s="26" t="s">
        <v>48</v>
      </c>
      <c r="B44" s="26"/>
      <c r="C44" s="20"/>
      <c r="D44" s="21">
        <v>254.31200000000001</v>
      </c>
      <c r="E44" s="21">
        <v>271.84300000000002</v>
      </c>
      <c r="F44" s="21">
        <v>135.97800000000001</v>
      </c>
      <c r="G44" s="21">
        <v>215.20099999999999</v>
      </c>
      <c r="H44" s="44">
        <v>195.636</v>
      </c>
      <c r="I44" s="20"/>
      <c r="J44" s="21">
        <v>152.55599999999998</v>
      </c>
      <c r="K44" s="64">
        <v>100.599</v>
      </c>
      <c r="L44" s="21">
        <v>150.01499999999999</v>
      </c>
      <c r="M44" s="21">
        <v>103.611</v>
      </c>
      <c r="N44" s="84">
        <f t="shared" si="3"/>
        <v>406.18199999999996</v>
      </c>
      <c r="O44" s="21">
        <f t="shared" si="4"/>
        <v>812.36399999999992</v>
      </c>
      <c r="R44" s="1">
        <f>D44*'2011 growth function'!$X$7-'2011 growth function'!$X$8</f>
        <v>694.73662720000016</v>
      </c>
      <c r="S44" s="1">
        <f t="shared" si="2"/>
        <v>1.169312179889052</v>
      </c>
    </row>
    <row r="45" spans="1:59" x14ac:dyDescent="0.25">
      <c r="A45" s="26" t="s">
        <v>48</v>
      </c>
      <c r="B45" s="26"/>
      <c r="C45" s="20"/>
      <c r="D45" s="20">
        <v>275.529</v>
      </c>
      <c r="E45" s="20">
        <v>281.02499999999998</v>
      </c>
      <c r="F45" s="20">
        <v>167.709</v>
      </c>
      <c r="G45" s="20">
        <v>233.21899999999999</v>
      </c>
      <c r="H45" s="44">
        <v>172.38</v>
      </c>
      <c r="I45" s="20"/>
      <c r="J45" s="20">
        <v>157.477</v>
      </c>
      <c r="K45" s="64">
        <v>100.036</v>
      </c>
      <c r="L45" s="21">
        <v>146.42400000000001</v>
      </c>
      <c r="M45" s="21">
        <v>117.274</v>
      </c>
      <c r="N45" s="84">
        <f t="shared" si="3"/>
        <v>421.17500000000001</v>
      </c>
      <c r="O45" s="21">
        <f t="shared" si="4"/>
        <v>842.35</v>
      </c>
      <c r="R45" s="1">
        <f>D45*'2011 growth function'!$X$7-'2011 growth function'!$X$8</f>
        <v>854.83162239999979</v>
      </c>
      <c r="S45" s="1">
        <f t="shared" si="2"/>
        <v>0.98539873575926362</v>
      </c>
    </row>
    <row r="46" spans="1:59" x14ac:dyDescent="0.25">
      <c r="A46" s="26" t="s">
        <v>48</v>
      </c>
      <c r="B46" s="26"/>
      <c r="C46" s="22"/>
      <c r="D46" s="22">
        <v>273.76299999999998</v>
      </c>
      <c r="E46" s="22">
        <v>280.05900000000003</v>
      </c>
      <c r="F46" s="22">
        <v>165.292</v>
      </c>
      <c r="G46" s="22">
        <v>233.839</v>
      </c>
      <c r="H46" s="45">
        <v>206.273</v>
      </c>
      <c r="I46" s="23"/>
      <c r="J46" s="22">
        <v>148.25299999999999</v>
      </c>
      <c r="K46" s="65">
        <v>117.399</v>
      </c>
      <c r="L46" s="22">
        <v>172.74700000000001</v>
      </c>
      <c r="M46" s="22">
        <v>99.972999999999999</v>
      </c>
      <c r="N46" s="85">
        <f t="shared" si="3"/>
        <v>420.97300000000001</v>
      </c>
      <c r="O46" s="22">
        <f t="shared" si="4"/>
        <v>841.94600000000003</v>
      </c>
      <c r="R46" s="1">
        <f>D46*'2011 growth function'!$X$7-'2011 growth function'!$X$8</f>
        <v>841.50609280000003</v>
      </c>
      <c r="S46" s="1">
        <f t="shared" si="2"/>
        <v>1.0005227617527239</v>
      </c>
    </row>
    <row r="47" spans="1:59" x14ac:dyDescent="0.25">
      <c r="A47" s="26" t="s">
        <v>48</v>
      </c>
      <c r="B47" s="26"/>
      <c r="C47" s="20" t="s">
        <v>2</v>
      </c>
      <c r="D47" s="20">
        <v>260.58199999999999</v>
      </c>
      <c r="E47" s="20">
        <v>264.697</v>
      </c>
      <c r="F47" s="20">
        <v>122.196</v>
      </c>
      <c r="G47" s="20">
        <v>198.15899999999999</v>
      </c>
      <c r="H47" s="44">
        <v>202.989</v>
      </c>
      <c r="I47" s="20"/>
      <c r="J47" s="20">
        <v>133.14599999999999</v>
      </c>
      <c r="K47" s="66">
        <v>78.426000000000002</v>
      </c>
      <c r="L47" s="38">
        <v>128.27699999999999</v>
      </c>
      <c r="M47" s="38">
        <v>85.421999999999997</v>
      </c>
      <c r="N47" s="86">
        <f t="shared" si="3"/>
        <v>346.84500000000003</v>
      </c>
      <c r="O47" s="38">
        <f t="shared" si="4"/>
        <v>693.69</v>
      </c>
      <c r="R47" s="1">
        <f>D47*'2011 growth function'!$X$7-'2011 growth function'!$X$8</f>
        <v>742.04753920000007</v>
      </c>
      <c r="S47" s="1">
        <f t="shared" si="2"/>
        <v>0.93483228951593289</v>
      </c>
    </row>
    <row r="48" spans="1:59" x14ac:dyDescent="0.25">
      <c r="A48" s="26" t="s">
        <v>48</v>
      </c>
      <c r="B48" s="26"/>
      <c r="C48" s="20"/>
      <c r="D48" s="20">
        <v>266.04599999999999</v>
      </c>
      <c r="E48" s="20">
        <v>257.911</v>
      </c>
      <c r="F48" s="20">
        <v>132.68799999999999</v>
      </c>
      <c r="G48" s="20">
        <v>196.63200000000001</v>
      </c>
      <c r="H48" s="44">
        <v>215.04300000000001</v>
      </c>
      <c r="I48" s="24"/>
      <c r="J48" s="20">
        <v>118.08499999999999</v>
      </c>
      <c r="K48" s="64">
        <v>70.899000000000001</v>
      </c>
      <c r="L48" s="21">
        <v>124.80500000000001</v>
      </c>
      <c r="M48" s="21">
        <v>70.884</v>
      </c>
      <c r="N48" s="84">
        <f t="shared" si="3"/>
        <v>313.774</v>
      </c>
      <c r="O48" s="21">
        <f t="shared" si="4"/>
        <v>627.548</v>
      </c>
      <c r="R48" s="1">
        <f>D48*'2011 growth function'!$X$7-'2011 growth function'!$X$8</f>
        <v>783.27669760000003</v>
      </c>
      <c r="S48" s="1">
        <f t="shared" si="2"/>
        <v>0.8011830326662841</v>
      </c>
    </row>
    <row r="49" spans="1:59" x14ac:dyDescent="0.25">
      <c r="A49" s="26" t="s">
        <v>48</v>
      </c>
      <c r="B49" s="26"/>
      <c r="C49" s="20"/>
      <c r="D49" s="20">
        <v>244.58199999999999</v>
      </c>
      <c r="E49" s="20">
        <v>248.137</v>
      </c>
      <c r="F49" s="20">
        <v>163.27600000000001</v>
      </c>
      <c r="G49" s="20">
        <v>208.994</v>
      </c>
      <c r="H49" s="44">
        <v>205.77199999999999</v>
      </c>
      <c r="I49" s="20"/>
      <c r="J49" s="20">
        <v>143.59299999999999</v>
      </c>
      <c r="K49" s="64">
        <v>62.109000000000002</v>
      </c>
      <c r="L49" s="21">
        <v>112.285</v>
      </c>
      <c r="M49" s="21">
        <v>65.634</v>
      </c>
      <c r="N49" s="84">
        <f t="shared" si="3"/>
        <v>321.512</v>
      </c>
      <c r="O49" s="21">
        <f t="shared" si="4"/>
        <v>643.024</v>
      </c>
      <c r="R49" s="1">
        <f>D49*'2011 growth function'!$X$7-'2011 growth function'!$X$8</f>
        <v>621.31793919999996</v>
      </c>
      <c r="S49" s="1">
        <f t="shared" si="2"/>
        <v>1.0349355127713655</v>
      </c>
    </row>
    <row r="50" spans="1:59" x14ac:dyDescent="0.25">
      <c r="A50" s="26" t="s">
        <v>48</v>
      </c>
      <c r="B50" s="26"/>
      <c r="C50" s="22"/>
      <c r="D50" s="22">
        <v>260.49400000000003</v>
      </c>
      <c r="E50" s="22">
        <v>258.76299999999998</v>
      </c>
      <c r="F50" s="22">
        <v>113.605</v>
      </c>
      <c r="G50" s="22">
        <v>166.62</v>
      </c>
      <c r="H50" s="45">
        <v>212.33</v>
      </c>
      <c r="I50" s="22"/>
      <c r="J50" s="22">
        <v>158.21299999999999</v>
      </c>
      <c r="K50" s="65">
        <v>69.923000000000002</v>
      </c>
      <c r="L50" s="22">
        <v>122.10599999999999</v>
      </c>
      <c r="M50" s="22">
        <v>72.555999999999997</v>
      </c>
      <c r="N50" s="85">
        <f t="shared" si="3"/>
        <v>352.87499999999994</v>
      </c>
      <c r="O50" s="22">
        <f t="shared" si="4"/>
        <v>705.74999999999989</v>
      </c>
      <c r="R50" s="1">
        <f>D50*'2011 growth function'!$X$7-'2011 growth function'!$X$8</f>
        <v>741.38352640000016</v>
      </c>
      <c r="S50" s="1">
        <f t="shared" si="2"/>
        <v>0.95193644701949465</v>
      </c>
    </row>
    <row r="51" spans="1:59" x14ac:dyDescent="0.25">
      <c r="A51" s="26" t="s">
        <v>48</v>
      </c>
      <c r="B51" s="26"/>
      <c r="C51" s="20" t="s">
        <v>3</v>
      </c>
      <c r="D51" s="20">
        <v>277.44799999999998</v>
      </c>
      <c r="E51" s="20">
        <v>284.09800000000001</v>
      </c>
      <c r="F51" s="20">
        <v>142.45099999999999</v>
      </c>
      <c r="G51" s="20">
        <v>211.904</v>
      </c>
      <c r="H51" s="44">
        <v>216.61099999999999</v>
      </c>
      <c r="I51" s="20"/>
      <c r="J51" s="20">
        <v>162.047</v>
      </c>
      <c r="K51" s="66">
        <v>83.397999999999996</v>
      </c>
      <c r="L51" s="38">
        <v>136.48599999999999</v>
      </c>
      <c r="M51" s="38">
        <v>67.736000000000004</v>
      </c>
      <c r="N51" s="86">
        <f t="shared" si="3"/>
        <v>366.26900000000001</v>
      </c>
      <c r="O51" s="38">
        <f t="shared" si="4"/>
        <v>732.53800000000001</v>
      </c>
      <c r="R51" s="1">
        <f>D51*'2011 growth function'!$X$7-'2011 growth function'!$X$8</f>
        <v>869.31162879999988</v>
      </c>
      <c r="S51" s="1">
        <f t="shared" si="2"/>
        <v>0.84266444360257486</v>
      </c>
    </row>
    <row r="52" spans="1:59" x14ac:dyDescent="0.25">
      <c r="A52" s="26" t="s">
        <v>48</v>
      </c>
      <c r="B52" s="26"/>
      <c r="C52" s="20"/>
      <c r="D52" s="20">
        <v>268.54199999999997</v>
      </c>
      <c r="E52" s="20">
        <v>265.541</v>
      </c>
      <c r="F52" s="20">
        <v>147.47200000000001</v>
      </c>
      <c r="G52" s="20">
        <v>200.60900000000001</v>
      </c>
      <c r="H52" s="44">
        <v>201.858</v>
      </c>
      <c r="I52" s="20"/>
      <c r="J52" s="20">
        <v>145.352</v>
      </c>
      <c r="K52" s="64">
        <v>70.683000000000007</v>
      </c>
      <c r="L52" s="21">
        <v>127.90900000000001</v>
      </c>
      <c r="M52" s="21">
        <v>75.144999999999996</v>
      </c>
      <c r="N52" s="84">
        <f t="shared" si="3"/>
        <v>348.40600000000001</v>
      </c>
      <c r="O52" s="21">
        <f t="shared" si="4"/>
        <v>696.81200000000001</v>
      </c>
      <c r="R52" s="1">
        <f>D52*'2011 growth function'!$X$7-'2011 growth function'!$X$8</f>
        <v>802.11051519999978</v>
      </c>
      <c r="S52" s="1">
        <f t="shared" si="2"/>
        <v>0.86872318314672081</v>
      </c>
    </row>
    <row r="53" spans="1:59" x14ac:dyDescent="0.25">
      <c r="A53" s="26" t="s">
        <v>48</v>
      </c>
      <c r="B53" s="26"/>
      <c r="C53" s="20"/>
      <c r="D53" s="20">
        <v>262.733</v>
      </c>
      <c r="E53" s="20">
        <v>265.62700000000001</v>
      </c>
      <c r="F53" s="20">
        <v>132.577</v>
      </c>
      <c r="G53" s="20">
        <v>202.042</v>
      </c>
      <c r="H53" s="44">
        <v>219.77199999999999</v>
      </c>
      <c r="I53" s="20"/>
      <c r="J53" s="20">
        <v>135.999</v>
      </c>
      <c r="K53" s="64">
        <v>68.373000000000005</v>
      </c>
      <c r="L53" s="21">
        <v>121.232</v>
      </c>
      <c r="M53" s="21">
        <v>57.784999999999997</v>
      </c>
      <c r="N53" s="84">
        <f t="shared" si="3"/>
        <v>315.01599999999996</v>
      </c>
      <c r="O53" s="21">
        <f t="shared" si="4"/>
        <v>630.03199999999993</v>
      </c>
      <c r="R53" s="1">
        <f>D53*'2011 growth function'!$X$7-'2011 growth function'!$X$8</f>
        <v>758.27812480000011</v>
      </c>
      <c r="S53" s="1">
        <f t="shared" si="2"/>
        <v>0.83087191809228866</v>
      </c>
    </row>
    <row r="54" spans="1:59" x14ac:dyDescent="0.25">
      <c r="A54" s="26" t="s">
        <v>48</v>
      </c>
      <c r="B54" s="26"/>
      <c r="C54" s="22"/>
      <c r="D54" s="22">
        <v>251.98599999999999</v>
      </c>
      <c r="E54" s="22">
        <v>246.136</v>
      </c>
      <c r="F54" s="22">
        <v>155.852</v>
      </c>
      <c r="G54" s="22">
        <v>202.83099999999999</v>
      </c>
      <c r="H54" s="45">
        <v>191.81100000000001</v>
      </c>
      <c r="I54" s="23"/>
      <c r="J54" s="22">
        <v>149.673</v>
      </c>
      <c r="K54" s="65">
        <v>74.275000000000006</v>
      </c>
      <c r="L54" s="22">
        <v>102.07299999999999</v>
      </c>
      <c r="M54" s="22">
        <v>70.819000000000003</v>
      </c>
      <c r="N54" s="85">
        <f t="shared" si="3"/>
        <v>322.565</v>
      </c>
      <c r="O54" s="22">
        <f t="shared" si="4"/>
        <v>645.13</v>
      </c>
      <c r="R54" s="1">
        <f>D54*'2011 growth function'!$X$7-'2011 growth function'!$X$8</f>
        <v>677.18556160000003</v>
      </c>
      <c r="S54" s="1">
        <f t="shared" si="2"/>
        <v>0.95266354834225686</v>
      </c>
    </row>
    <row r="55" spans="1:59" x14ac:dyDescent="0.25">
      <c r="A55" s="26" t="s">
        <v>48</v>
      </c>
      <c r="B55" s="26"/>
      <c r="C55" s="20" t="s">
        <v>4</v>
      </c>
      <c r="D55" s="20">
        <v>251.64099999999999</v>
      </c>
      <c r="E55" s="20">
        <v>256.726</v>
      </c>
      <c r="F55" s="20">
        <v>117.69799999999999</v>
      </c>
      <c r="G55" s="20">
        <v>160.96700000000001</v>
      </c>
      <c r="H55" s="44">
        <v>192.81299999999999</v>
      </c>
      <c r="I55" s="20"/>
      <c r="J55" s="20">
        <v>126.101</v>
      </c>
      <c r="K55" s="67">
        <v>33.713999999999999</v>
      </c>
      <c r="L55" s="20">
        <v>106.351</v>
      </c>
      <c r="M55" s="20">
        <v>66.617999999999995</v>
      </c>
      <c r="N55" s="84">
        <f t="shared" si="3"/>
        <v>299.07</v>
      </c>
      <c r="O55" s="20">
        <f t="shared" si="4"/>
        <v>598.14</v>
      </c>
      <c r="R55" s="1">
        <f>D55*'2011 growth function'!$X$7-'2011 growth function'!$X$8</f>
        <v>674.58232959999987</v>
      </c>
      <c r="S55" s="1">
        <f t="shared" si="2"/>
        <v>0.88668198639990004</v>
      </c>
    </row>
    <row r="56" spans="1:59" x14ac:dyDescent="0.25">
      <c r="A56" s="26" t="s">
        <v>48</v>
      </c>
      <c r="B56" s="26"/>
      <c r="C56" s="20"/>
      <c r="D56" s="20">
        <v>268.53199999999998</v>
      </c>
      <c r="E56" s="20">
        <v>268.673</v>
      </c>
      <c r="F56" s="20">
        <v>127.152</v>
      </c>
      <c r="G56" s="20">
        <v>204.4</v>
      </c>
      <c r="H56" s="44">
        <v>191.34800000000001</v>
      </c>
      <c r="I56" s="24"/>
      <c r="J56" s="20">
        <v>142.38300000000001</v>
      </c>
      <c r="K56" s="67">
        <v>72.078000000000003</v>
      </c>
      <c r="L56" s="20">
        <v>145.35599999999999</v>
      </c>
      <c r="M56" s="20">
        <v>87.335999999999999</v>
      </c>
      <c r="N56" s="84">
        <f t="shared" si="3"/>
        <v>375.07500000000005</v>
      </c>
      <c r="O56" s="20">
        <f t="shared" si="4"/>
        <v>750.15000000000009</v>
      </c>
      <c r="R56" s="1">
        <f>D56*'2011 growth function'!$X$7-'2011 growth function'!$X$8</f>
        <v>802.03505919999998</v>
      </c>
      <c r="S56" s="1">
        <f t="shared" si="2"/>
        <v>0.93530824045054428</v>
      </c>
    </row>
    <row r="57" spans="1:59" x14ac:dyDescent="0.25">
      <c r="A57" s="26" t="s">
        <v>48</v>
      </c>
      <c r="B57" s="26"/>
      <c r="C57" s="20"/>
      <c r="D57" s="20">
        <v>264.09300000000002</v>
      </c>
      <c r="E57" s="20">
        <v>260.45</v>
      </c>
      <c r="F57" s="20">
        <v>159.72200000000001</v>
      </c>
      <c r="G57" s="20">
        <v>226.72900000000001</v>
      </c>
      <c r="H57" s="44">
        <v>198.40899999999999</v>
      </c>
      <c r="I57" s="20"/>
      <c r="J57" s="20">
        <v>152.37899999999999</v>
      </c>
      <c r="K57" s="67">
        <v>87.076999999999998</v>
      </c>
      <c r="L57" s="20">
        <v>138.54</v>
      </c>
      <c r="M57" s="20">
        <v>85.808999999999997</v>
      </c>
      <c r="N57" s="84">
        <f t="shared" si="3"/>
        <v>376.72799999999995</v>
      </c>
      <c r="O57" s="20">
        <f t="shared" si="4"/>
        <v>753.4559999999999</v>
      </c>
      <c r="R57" s="1">
        <f>D57*'2011 growth function'!$X$7-'2011 growth function'!$X$8</f>
        <v>768.54014080000024</v>
      </c>
      <c r="S57" s="1">
        <f t="shared" si="2"/>
        <v>0.98037299550248769</v>
      </c>
    </row>
    <row r="58" spans="1:59" s="2" customFormat="1" ht="15.75" thickBot="1" x14ac:dyDescent="0.3">
      <c r="A58" s="103" t="s">
        <v>48</v>
      </c>
      <c r="B58" s="23"/>
      <c r="C58" s="22"/>
      <c r="D58" s="22">
        <v>250.786</v>
      </c>
      <c r="E58" s="22">
        <v>252.637</v>
      </c>
      <c r="F58" s="22">
        <v>119.651</v>
      </c>
      <c r="G58" s="22">
        <v>162.31</v>
      </c>
      <c r="H58" s="45">
        <v>206.738</v>
      </c>
      <c r="I58" s="22"/>
      <c r="J58" s="22">
        <v>135.33099999999999</v>
      </c>
      <c r="K58" s="65">
        <v>41.573999999999998</v>
      </c>
      <c r="L58" s="22">
        <v>101.179</v>
      </c>
      <c r="M58" s="22">
        <v>57.081000000000003</v>
      </c>
      <c r="N58" s="85">
        <f t="shared" si="3"/>
        <v>293.59100000000001</v>
      </c>
      <c r="O58" s="22">
        <f t="shared" si="4"/>
        <v>587.18200000000002</v>
      </c>
      <c r="R58" s="2">
        <f>D58*'2011 growth function'!$X$7-'2011 growth function'!$X$8</f>
        <v>668.13084159999994</v>
      </c>
      <c r="S58" s="2">
        <f t="shared" si="2"/>
        <v>0.87884283053578482</v>
      </c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</row>
    <row r="59" spans="1:59" ht="15.75" thickTop="1" x14ac:dyDescent="0.25">
      <c r="A59" s="30" t="s">
        <v>49</v>
      </c>
      <c r="B59" s="30"/>
      <c r="C59" s="30" t="s">
        <v>1</v>
      </c>
      <c r="D59" s="30">
        <v>319.529</v>
      </c>
      <c r="E59" s="30">
        <v>365.59</v>
      </c>
      <c r="F59" s="30">
        <v>207.94300000000001</v>
      </c>
      <c r="G59" s="30">
        <v>303.47800000000001</v>
      </c>
      <c r="H59" s="46">
        <v>182.221</v>
      </c>
      <c r="I59" s="31"/>
      <c r="J59" s="30">
        <v>168.24700000000001</v>
      </c>
      <c r="K59" s="69">
        <v>196.511</v>
      </c>
      <c r="L59" s="37">
        <v>247.251</v>
      </c>
      <c r="M59" s="37">
        <v>201.935</v>
      </c>
      <c r="N59" s="76">
        <f t="shared" si="3"/>
        <v>617.43299999999999</v>
      </c>
      <c r="O59" s="37">
        <f t="shared" si="4"/>
        <v>1234.866</v>
      </c>
      <c r="R59" s="1">
        <f>D59*'2011 growth function'!$X$7-'2011 growth function'!$X$8</f>
        <v>1186.8380224</v>
      </c>
      <c r="S59" s="1">
        <f t="shared" si="2"/>
        <v>1.0404671713355449</v>
      </c>
    </row>
    <row r="60" spans="1:59" x14ac:dyDescent="0.25">
      <c r="A60" s="30" t="s">
        <v>49</v>
      </c>
      <c r="B60" s="30"/>
      <c r="C60" s="30"/>
      <c r="D60" s="30">
        <v>310.08999999999997</v>
      </c>
      <c r="E60" s="30">
        <v>334.19799999999998</v>
      </c>
      <c r="F60" s="30">
        <v>167.303</v>
      </c>
      <c r="G60" s="30">
        <v>273.57799999999997</v>
      </c>
      <c r="H60" s="46">
        <v>194.512</v>
      </c>
      <c r="I60" s="31"/>
      <c r="J60" s="30">
        <v>165.596</v>
      </c>
      <c r="K60" s="69">
        <v>153.881</v>
      </c>
      <c r="L60" s="37">
        <v>202.08099999999999</v>
      </c>
      <c r="M60" s="37">
        <v>142.54499999999999</v>
      </c>
      <c r="N60" s="76">
        <f t="shared" si="3"/>
        <v>510.22199999999998</v>
      </c>
      <c r="O60" s="37">
        <f t="shared" si="4"/>
        <v>1020.444</v>
      </c>
      <c r="R60" s="1">
        <f>D60*'2011 growth function'!$X$7-'2011 growth function'!$X$8</f>
        <v>1115.6151039999997</v>
      </c>
      <c r="S60" s="1">
        <f t="shared" si="2"/>
        <v>0.91469181112843756</v>
      </c>
    </row>
    <row r="61" spans="1:59" x14ac:dyDescent="0.25">
      <c r="A61" s="30" t="s">
        <v>49</v>
      </c>
      <c r="B61" s="30"/>
      <c r="C61" s="30"/>
      <c r="D61" s="30">
        <v>272.94499999999999</v>
      </c>
      <c r="E61" s="30">
        <v>303.55900000000003</v>
      </c>
      <c r="F61" s="30">
        <v>241.00299999999999</v>
      </c>
      <c r="G61" s="30">
        <v>375.50400000000002</v>
      </c>
      <c r="H61" s="46">
        <v>209.41900000000001</v>
      </c>
      <c r="I61" s="31"/>
      <c r="J61" s="30">
        <v>165.101</v>
      </c>
      <c r="K61" s="69">
        <v>192.77099999999999</v>
      </c>
      <c r="L61" s="37">
        <v>241.857</v>
      </c>
      <c r="M61" s="37">
        <v>193.779</v>
      </c>
      <c r="N61" s="76">
        <f t="shared" si="3"/>
        <v>600.73699999999997</v>
      </c>
      <c r="O61" s="37">
        <f t="shared" si="4"/>
        <v>1201.4739999999999</v>
      </c>
      <c r="R61" s="1">
        <f>D61*'2011 growth function'!$X$7-'2011 growth function'!$X$8</f>
        <v>835.33379200000013</v>
      </c>
      <c r="S61" s="1">
        <f t="shared" si="2"/>
        <v>1.4383160498312508</v>
      </c>
    </row>
    <row r="62" spans="1:59" x14ac:dyDescent="0.25">
      <c r="A62" s="30" t="s">
        <v>49</v>
      </c>
      <c r="B62" s="30"/>
      <c r="C62" s="32"/>
      <c r="D62" s="32">
        <v>305.608</v>
      </c>
      <c r="E62" s="32">
        <v>366.28199999999998</v>
      </c>
      <c r="F62" s="32">
        <v>198.08600000000001</v>
      </c>
      <c r="G62" s="32">
        <v>349.99099999999999</v>
      </c>
      <c r="H62" s="47">
        <v>196.696</v>
      </c>
      <c r="I62" s="33"/>
      <c r="J62" s="32">
        <v>161.339</v>
      </c>
      <c r="K62" s="70">
        <v>178.203</v>
      </c>
      <c r="L62" s="32">
        <v>237.459</v>
      </c>
      <c r="M62" s="32">
        <v>209.53899999999999</v>
      </c>
      <c r="N62" s="77">
        <f t="shared" si="3"/>
        <v>608.33699999999999</v>
      </c>
      <c r="O62" s="32">
        <f t="shared" si="4"/>
        <v>1216.674</v>
      </c>
      <c r="R62" s="1">
        <f>D62*'2011 growth function'!$X$7-'2011 growth function'!$X$8</f>
        <v>1081.7957248</v>
      </c>
      <c r="S62" s="1">
        <f t="shared" si="2"/>
        <v>1.124679985424176</v>
      </c>
    </row>
    <row r="63" spans="1:59" x14ac:dyDescent="0.25">
      <c r="A63" s="30" t="s">
        <v>49</v>
      </c>
      <c r="B63" s="30"/>
      <c r="C63" s="30" t="s">
        <v>10</v>
      </c>
      <c r="D63" s="30">
        <v>336.28500000000003</v>
      </c>
      <c r="E63" s="30">
        <v>377.3</v>
      </c>
      <c r="F63" s="30">
        <v>213.315</v>
      </c>
      <c r="G63" s="30">
        <v>350.35300000000001</v>
      </c>
      <c r="H63" s="46">
        <v>198.85300000000001</v>
      </c>
      <c r="I63" s="31"/>
      <c r="J63" s="30">
        <v>163.90100000000001</v>
      </c>
      <c r="K63" s="71">
        <v>187.54499999999999</v>
      </c>
      <c r="L63" s="39">
        <v>252.25399999999999</v>
      </c>
      <c r="M63" s="39">
        <v>203.56299999999999</v>
      </c>
      <c r="N63" s="78">
        <f t="shared" si="3"/>
        <v>619.71799999999996</v>
      </c>
      <c r="O63" s="39">
        <f t="shared" si="4"/>
        <v>1239.4359999999999</v>
      </c>
      <c r="R63" s="1">
        <f>D63*'2011 growth function'!$X$7-'2011 growth function'!$X$8</f>
        <v>1313.2720960000004</v>
      </c>
      <c r="S63" s="1">
        <f t="shared" si="2"/>
        <v>0.94377700080212434</v>
      </c>
    </row>
    <row r="64" spans="1:59" x14ac:dyDescent="0.25">
      <c r="A64" s="30" t="s">
        <v>49</v>
      </c>
      <c r="B64" s="30"/>
      <c r="C64" s="30"/>
      <c r="D64" s="30">
        <v>331.11799999999999</v>
      </c>
      <c r="E64" s="30">
        <v>376.62</v>
      </c>
      <c r="F64" s="30">
        <v>230.029</v>
      </c>
      <c r="G64" s="30">
        <v>354.89800000000002</v>
      </c>
      <c r="H64" s="46">
        <v>171.96199999999999</v>
      </c>
      <c r="I64" s="31"/>
      <c r="J64" s="30">
        <v>179.91800000000001</v>
      </c>
      <c r="K64" s="69">
        <v>193.79599999999999</v>
      </c>
      <c r="L64" s="37">
        <v>251.07</v>
      </c>
      <c r="M64" s="37">
        <v>202.69399999999999</v>
      </c>
      <c r="N64" s="76">
        <f t="shared" si="3"/>
        <v>633.68200000000002</v>
      </c>
      <c r="O64" s="37">
        <f t="shared" si="4"/>
        <v>1267.364</v>
      </c>
      <c r="R64" s="1">
        <f>D64*'2011 growth function'!$X$7-'2011 growth function'!$X$8</f>
        <v>1274.2839808000001</v>
      </c>
      <c r="S64" s="1">
        <f t="shared" si="2"/>
        <v>0.99456951440631336</v>
      </c>
    </row>
    <row r="65" spans="1:19" x14ac:dyDescent="0.25">
      <c r="A65" s="30" t="s">
        <v>49</v>
      </c>
      <c r="B65" s="30"/>
      <c r="C65" s="30"/>
      <c r="D65" s="30">
        <v>301.66399999999999</v>
      </c>
      <c r="E65" s="30">
        <v>315.584</v>
      </c>
      <c r="F65" s="30">
        <v>186.46199999999999</v>
      </c>
      <c r="G65" s="30">
        <v>305.01900000000001</v>
      </c>
      <c r="H65" s="46">
        <v>214.80699999999999</v>
      </c>
      <c r="I65" s="31"/>
      <c r="J65" s="30">
        <v>169.654</v>
      </c>
      <c r="K65" s="69">
        <v>147.483</v>
      </c>
      <c r="L65" s="37">
        <v>204.59200000000001</v>
      </c>
      <c r="M65" s="37">
        <v>220.89099999999999</v>
      </c>
      <c r="N65" s="76">
        <f t="shared" si="3"/>
        <v>595.13699999999994</v>
      </c>
      <c r="O65" s="37">
        <f t="shared" si="4"/>
        <v>1190.2739999999999</v>
      </c>
      <c r="R65" s="1">
        <f>D65*'2011 growth function'!$X$7-'2011 growth function'!$X$8</f>
        <v>1052.0358783999998</v>
      </c>
      <c r="S65" s="1">
        <f t="shared" si="2"/>
        <v>1.1314005771459439</v>
      </c>
    </row>
    <row r="66" spans="1:19" x14ac:dyDescent="0.25">
      <c r="A66" s="30" t="s">
        <v>49</v>
      </c>
      <c r="B66" s="30"/>
      <c r="C66" s="32"/>
      <c r="D66" s="32">
        <v>306.51</v>
      </c>
      <c r="E66" s="32">
        <v>342.822</v>
      </c>
      <c r="F66" s="32">
        <v>203.88499999999999</v>
      </c>
      <c r="G66" s="32">
        <v>327.97500000000002</v>
      </c>
      <c r="H66" s="47">
        <v>176.99799999999999</v>
      </c>
      <c r="I66" s="33"/>
      <c r="J66" s="32">
        <v>175.91</v>
      </c>
      <c r="K66" s="70">
        <v>157.422</v>
      </c>
      <c r="L66" s="32">
        <v>211.506</v>
      </c>
      <c r="M66" s="32">
        <v>194.43899999999999</v>
      </c>
      <c r="N66" s="77">
        <f t="shared" si="3"/>
        <v>581.85500000000002</v>
      </c>
      <c r="O66" s="32">
        <f t="shared" si="4"/>
        <v>1163.71</v>
      </c>
      <c r="R66" s="1">
        <f>D66*'2011 growth function'!$X$7-'2011 growth function'!$X$8</f>
        <v>1088.601856</v>
      </c>
      <c r="S66" s="1">
        <f t="shared" si="2"/>
        <v>1.0689950541476938</v>
      </c>
    </row>
    <row r="67" spans="1:19" x14ac:dyDescent="0.25">
      <c r="A67" s="30" t="s">
        <v>49</v>
      </c>
      <c r="B67" s="30"/>
      <c r="C67" s="30" t="s">
        <v>2</v>
      </c>
      <c r="D67" s="30">
        <v>324.02999999999997</v>
      </c>
      <c r="E67" s="30">
        <v>357.53699999999998</v>
      </c>
      <c r="F67" s="30">
        <v>215.40299999999999</v>
      </c>
      <c r="G67" s="30">
        <v>344.69499999999999</v>
      </c>
      <c r="H67" s="46">
        <v>189.49700000000001</v>
      </c>
      <c r="I67" s="31"/>
      <c r="J67" s="30">
        <v>171.381</v>
      </c>
      <c r="K67" s="71">
        <v>171.11799999999999</v>
      </c>
      <c r="L67" s="39">
        <v>232.94900000000001</v>
      </c>
      <c r="M67" s="39">
        <v>189.751</v>
      </c>
      <c r="N67" s="78">
        <f t="shared" si="3"/>
        <v>594.08100000000002</v>
      </c>
      <c r="O67" s="39">
        <f t="shared" si="4"/>
        <v>1188.162</v>
      </c>
      <c r="R67" s="1">
        <f>D67*'2011 growth function'!$X$7-'2011 growth function'!$X$8</f>
        <v>1220.8007679999998</v>
      </c>
      <c r="S67" s="1">
        <f t="shared" si="2"/>
        <v>0.97326445980741727</v>
      </c>
    </row>
    <row r="68" spans="1:19" x14ac:dyDescent="0.25">
      <c r="A68" s="30" t="s">
        <v>49</v>
      </c>
      <c r="B68" s="30"/>
      <c r="C68" s="30"/>
      <c r="D68" s="30">
        <v>313.81299999999999</v>
      </c>
      <c r="E68" s="30">
        <v>347.69299999999998</v>
      </c>
      <c r="F68" s="30">
        <v>222.869</v>
      </c>
      <c r="G68" s="30">
        <v>324.298</v>
      </c>
      <c r="H68" s="46">
        <v>196.69499999999999</v>
      </c>
      <c r="I68" s="31"/>
      <c r="J68" s="30">
        <v>165.595</v>
      </c>
      <c r="K68" s="69">
        <v>174.36799999999999</v>
      </c>
      <c r="L68" s="37">
        <v>228.23599999999999</v>
      </c>
      <c r="M68" s="37">
        <v>202.745</v>
      </c>
      <c r="N68" s="76">
        <f t="shared" si="3"/>
        <v>596.57600000000002</v>
      </c>
      <c r="O68" s="37">
        <f t="shared" si="4"/>
        <v>1193.152</v>
      </c>
      <c r="R68" s="1">
        <f>D68*'2011 growth function'!$X$7-'2011 growth function'!$X$8</f>
        <v>1143.7073727999998</v>
      </c>
      <c r="S68" s="1">
        <f t="shared" si="2"/>
        <v>1.0432318863862449</v>
      </c>
    </row>
    <row r="69" spans="1:19" x14ac:dyDescent="0.25">
      <c r="A69" s="30" t="s">
        <v>49</v>
      </c>
      <c r="B69" s="30"/>
      <c r="C69" s="30"/>
      <c r="D69" s="30">
        <v>312.96600000000001</v>
      </c>
      <c r="E69" s="30">
        <v>350.66500000000002</v>
      </c>
      <c r="F69" s="30">
        <v>194.321</v>
      </c>
      <c r="G69" s="30">
        <v>303.32900000000001</v>
      </c>
      <c r="H69" s="46">
        <v>222.636</v>
      </c>
      <c r="I69" s="31"/>
      <c r="J69" s="30">
        <v>177.94800000000001</v>
      </c>
      <c r="K69" s="69">
        <v>163.63999999999999</v>
      </c>
      <c r="L69" s="37">
        <v>209.977</v>
      </c>
      <c r="M69" s="37">
        <v>164.542</v>
      </c>
      <c r="N69" s="76">
        <f t="shared" si="3"/>
        <v>552.46699999999998</v>
      </c>
      <c r="O69" s="37">
        <f t="shared" si="4"/>
        <v>1104.934</v>
      </c>
      <c r="R69" s="1">
        <f>D69*'2011 growth function'!$X$7-'2011 growth function'!$X$8</f>
        <v>1137.3162496000002</v>
      </c>
      <c r="S69" s="1">
        <f t="shared" si="2"/>
        <v>0.97152748884807616</v>
      </c>
    </row>
    <row r="70" spans="1:19" x14ac:dyDescent="0.25">
      <c r="A70" s="30" t="s">
        <v>49</v>
      </c>
      <c r="B70" s="30"/>
      <c r="C70" s="32"/>
      <c r="D70" s="32">
        <v>299.596</v>
      </c>
      <c r="E70" s="32">
        <v>328.96899999999999</v>
      </c>
      <c r="F70" s="32">
        <v>212.685</v>
      </c>
      <c r="G70" s="32">
        <v>332.464</v>
      </c>
      <c r="H70" s="47">
        <v>212.285</v>
      </c>
      <c r="I70" s="33"/>
      <c r="J70" s="32">
        <v>153.53399999999999</v>
      </c>
      <c r="K70" s="70">
        <v>154.38800000000001</v>
      </c>
      <c r="L70" s="32">
        <v>206.81100000000001</v>
      </c>
      <c r="M70" s="32">
        <v>203.37700000000001</v>
      </c>
      <c r="N70" s="77">
        <f t="shared" si="3"/>
        <v>563.72199999999998</v>
      </c>
      <c r="O70" s="32">
        <f t="shared" si="4"/>
        <v>1127.444</v>
      </c>
      <c r="R70" s="1">
        <f>D70*'2011 growth function'!$X$7-'2011 growth function'!$X$8</f>
        <v>1036.4315776000001</v>
      </c>
      <c r="S70" s="1">
        <f t="shared" si="2"/>
        <v>1.087813247267853</v>
      </c>
    </row>
    <row r="71" spans="1:19" x14ac:dyDescent="0.25">
      <c r="A71" s="30" t="s">
        <v>49</v>
      </c>
      <c r="B71" s="30"/>
      <c r="C71" s="30" t="s">
        <v>3</v>
      </c>
      <c r="D71" s="30">
        <v>294.14800000000002</v>
      </c>
      <c r="E71" s="30">
        <v>312.18299999999999</v>
      </c>
      <c r="F71" s="30">
        <v>216.18600000000001</v>
      </c>
      <c r="G71" s="30">
        <v>306.339</v>
      </c>
      <c r="H71" s="46">
        <v>230.32900000000001</v>
      </c>
      <c r="I71" s="31"/>
      <c r="J71" s="30">
        <v>147.25800000000001</v>
      </c>
      <c r="K71" s="68">
        <v>111.911</v>
      </c>
      <c r="L71" s="30">
        <v>146.56100000000001</v>
      </c>
      <c r="M71" s="30">
        <v>153.21299999999999</v>
      </c>
      <c r="N71" s="76">
        <f t="shared" si="3"/>
        <v>447.03200000000004</v>
      </c>
      <c r="O71" s="30">
        <f t="shared" si="4"/>
        <v>894.06400000000008</v>
      </c>
      <c r="R71" s="1">
        <f>D71*'2011 growth function'!$X$7-'2011 growth function'!$X$8</f>
        <v>995.32314880000035</v>
      </c>
      <c r="S71" s="1">
        <f t="shared" ref="S71:S102" si="5">O71/R71</f>
        <v>0.89826505198629991</v>
      </c>
    </row>
    <row r="72" spans="1:19" x14ac:dyDescent="0.25">
      <c r="A72" s="30" t="s">
        <v>49</v>
      </c>
      <c r="B72" s="30"/>
      <c r="C72" s="30"/>
      <c r="D72" s="30">
        <v>298.70400000000001</v>
      </c>
      <c r="E72" s="30">
        <v>319.52699999999999</v>
      </c>
      <c r="F72" s="30">
        <v>214.52799999999999</v>
      </c>
      <c r="G72" s="30">
        <v>316.20800000000003</v>
      </c>
      <c r="H72" s="46">
        <v>227.22</v>
      </c>
      <c r="I72" s="31"/>
      <c r="J72" s="30">
        <v>162.14599999999999</v>
      </c>
      <c r="K72" s="68">
        <v>153.024</v>
      </c>
      <c r="L72" s="30">
        <v>199.965</v>
      </c>
      <c r="M72" s="30">
        <v>158.15799999999999</v>
      </c>
      <c r="N72" s="76">
        <f t="shared" si="3"/>
        <v>520.26900000000001</v>
      </c>
      <c r="O72" s="30">
        <f t="shared" si="4"/>
        <v>1040.538</v>
      </c>
      <c r="R72" s="1">
        <f>D72*'2011 growth function'!$X$7-'2011 growth function'!$X$8</f>
        <v>1029.7009024000001</v>
      </c>
      <c r="S72" s="1">
        <f t="shared" si="5"/>
        <v>1.0105245101511915</v>
      </c>
    </row>
    <row r="73" spans="1:19" x14ac:dyDescent="0.25">
      <c r="A73" s="30" t="s">
        <v>49</v>
      </c>
      <c r="B73" s="30"/>
      <c r="C73" s="32"/>
      <c r="D73" s="32">
        <v>303.71800000000002</v>
      </c>
      <c r="E73" s="32">
        <v>319.41300000000001</v>
      </c>
      <c r="F73" s="32">
        <v>186.52</v>
      </c>
      <c r="G73" s="32">
        <v>294.089</v>
      </c>
      <c r="H73" s="47">
        <v>201.261</v>
      </c>
      <c r="I73" s="33"/>
      <c r="J73" s="32">
        <v>167.67</v>
      </c>
      <c r="K73" s="70">
        <v>131.267</v>
      </c>
      <c r="L73" s="32">
        <v>191.18899999999999</v>
      </c>
      <c r="M73" s="32">
        <v>151.655</v>
      </c>
      <c r="N73" s="77">
        <f t="shared" si="3"/>
        <v>510.51400000000001</v>
      </c>
      <c r="O73" s="32">
        <f t="shared" si="4"/>
        <v>1021.028</v>
      </c>
      <c r="R73" s="1">
        <f>D73*'2011 growth function'!$X$7-'2011 growth function'!$X$8</f>
        <v>1067.5345408000001</v>
      </c>
      <c r="S73" s="1">
        <f t="shared" si="5"/>
        <v>0.95643556341966374</v>
      </c>
    </row>
    <row r="74" spans="1:19" x14ac:dyDescent="0.25">
      <c r="A74" s="30" t="s">
        <v>49</v>
      </c>
      <c r="B74" s="30"/>
      <c r="C74" s="30" t="s">
        <v>4</v>
      </c>
      <c r="D74" s="30">
        <v>289.17</v>
      </c>
      <c r="E74" s="30">
        <v>302.47699999999998</v>
      </c>
      <c r="F74" s="30">
        <v>195.511</v>
      </c>
      <c r="G74" s="30">
        <v>276.77699999999999</v>
      </c>
      <c r="H74" s="46">
        <v>229.93199999999999</v>
      </c>
      <c r="I74" s="31"/>
      <c r="J74" s="30">
        <v>140.298</v>
      </c>
      <c r="K74" s="69">
        <v>103.355</v>
      </c>
      <c r="L74" s="37">
        <v>151.94300000000001</v>
      </c>
      <c r="M74" s="37">
        <v>154.82900000000001</v>
      </c>
      <c r="N74" s="76">
        <f t="shared" si="3"/>
        <v>447.07</v>
      </c>
      <c r="O74" s="37">
        <f t="shared" si="4"/>
        <v>894.14</v>
      </c>
      <c r="R74" s="1">
        <f>D74*'2011 growth function'!$X$7-'2011 growth function'!$X$8</f>
        <v>957.76115200000027</v>
      </c>
      <c r="S74" s="1">
        <f t="shared" si="5"/>
        <v>0.93357305016271919</v>
      </c>
    </row>
    <row r="75" spans="1:19" x14ac:dyDescent="0.25">
      <c r="A75" s="30" t="s">
        <v>49</v>
      </c>
      <c r="B75" s="30"/>
      <c r="C75" s="30"/>
      <c r="D75" s="30">
        <v>303.85199999999998</v>
      </c>
      <c r="E75" s="30">
        <v>311.46800000000002</v>
      </c>
      <c r="F75" s="30">
        <v>187.21</v>
      </c>
      <c r="G75" s="30">
        <v>320.23500000000001</v>
      </c>
      <c r="H75" s="46">
        <v>218.654</v>
      </c>
      <c r="I75" s="31"/>
      <c r="J75" s="30">
        <v>158.643</v>
      </c>
      <c r="K75" s="69">
        <v>158.67099999999999</v>
      </c>
      <c r="L75" s="37">
        <v>210</v>
      </c>
      <c r="M75" s="37">
        <v>174.434</v>
      </c>
      <c r="N75" s="76">
        <f t="shared" si="3"/>
        <v>543.077</v>
      </c>
      <c r="O75" s="37">
        <f t="shared" si="4"/>
        <v>1086.154</v>
      </c>
      <c r="R75" s="1">
        <f>D75*'2011 growth function'!$X$7-'2011 growth function'!$X$8</f>
        <v>1068.5456511999998</v>
      </c>
      <c r="S75" s="1">
        <f t="shared" si="5"/>
        <v>1.0164787988049229</v>
      </c>
    </row>
    <row r="76" spans="1:19" x14ac:dyDescent="0.25">
      <c r="A76" s="30" t="s">
        <v>49</v>
      </c>
      <c r="B76" s="30"/>
      <c r="C76" s="30"/>
      <c r="D76" s="30">
        <v>303.74200000000002</v>
      </c>
      <c r="E76" s="30">
        <v>354.16800000000001</v>
      </c>
      <c r="F76" s="30">
        <v>240.875</v>
      </c>
      <c r="G76" s="30">
        <v>352.69</v>
      </c>
      <c r="H76" s="46">
        <v>214.16300000000001</v>
      </c>
      <c r="I76" s="31"/>
      <c r="J76" s="30">
        <v>186.48500000000001</v>
      </c>
      <c r="K76" s="69">
        <v>160.048</v>
      </c>
      <c r="L76" s="37">
        <v>202.70699999999999</v>
      </c>
      <c r="M76" s="37">
        <v>168.446</v>
      </c>
      <c r="N76" s="76">
        <f t="shared" si="3"/>
        <v>557.63800000000003</v>
      </c>
      <c r="O76" s="37">
        <f t="shared" si="4"/>
        <v>1115.2760000000001</v>
      </c>
      <c r="R76" s="1">
        <f>D76*'2011 growth function'!$X$7-'2011 growth function'!$X$8</f>
        <v>1067.7156352000004</v>
      </c>
      <c r="S76" s="1">
        <f t="shared" si="5"/>
        <v>1.0445440370376247</v>
      </c>
    </row>
    <row r="77" spans="1:19" x14ac:dyDescent="0.25">
      <c r="A77" s="30" t="s">
        <v>49</v>
      </c>
      <c r="B77" s="30"/>
      <c r="C77" s="32"/>
      <c r="D77" s="32">
        <v>321.233</v>
      </c>
      <c r="E77" s="32">
        <v>341.32600000000002</v>
      </c>
      <c r="F77" s="32">
        <v>226.86799999999999</v>
      </c>
      <c r="G77" s="32">
        <v>345.31599999999997</v>
      </c>
      <c r="H77" s="47">
        <v>233.62899999999999</v>
      </c>
      <c r="I77" s="33"/>
      <c r="J77" s="32">
        <v>169.22499999999999</v>
      </c>
      <c r="K77" s="70">
        <v>165.667</v>
      </c>
      <c r="L77" s="32">
        <v>222.46799999999999</v>
      </c>
      <c r="M77" s="32">
        <v>194.642</v>
      </c>
      <c r="N77" s="77">
        <f t="shared" si="3"/>
        <v>586.33500000000004</v>
      </c>
      <c r="O77" s="32">
        <f t="shared" si="4"/>
        <v>1172.67</v>
      </c>
      <c r="R77" s="1">
        <f>D77*'2011 growth function'!$X$7-'2011 growth function'!$X$8</f>
        <v>1199.6957248000001</v>
      </c>
      <c r="S77" s="1">
        <f t="shared" si="5"/>
        <v>0.97747285062259814</v>
      </c>
    </row>
    <row r="78" spans="1:19" x14ac:dyDescent="0.25">
      <c r="A78" s="30" t="s">
        <v>49</v>
      </c>
      <c r="B78" s="30"/>
      <c r="C78" s="30" t="s">
        <v>5</v>
      </c>
      <c r="D78" s="30">
        <v>299.404</v>
      </c>
      <c r="E78" s="30">
        <v>350.64499999999998</v>
      </c>
      <c r="F78" s="30">
        <v>232.607</v>
      </c>
      <c r="G78" s="30">
        <v>334.68299999999999</v>
      </c>
      <c r="H78" s="46">
        <v>205.26499999999999</v>
      </c>
      <c r="I78" s="31"/>
      <c r="J78" s="30">
        <v>174.59200000000001</v>
      </c>
      <c r="K78" s="71">
        <v>157.333</v>
      </c>
      <c r="L78" s="39">
        <v>210.21199999999999</v>
      </c>
      <c r="M78" s="39">
        <v>170.79900000000001</v>
      </c>
      <c r="N78" s="78">
        <f t="shared" si="3"/>
        <v>555.60299999999995</v>
      </c>
      <c r="O78" s="39">
        <f t="shared" si="4"/>
        <v>1111.2059999999999</v>
      </c>
      <c r="R78" s="1">
        <f>D78*'2011 growth function'!$X$7-'2011 growth function'!$X$8</f>
        <v>1034.9828224</v>
      </c>
      <c r="S78" s="1">
        <f t="shared" si="5"/>
        <v>1.0736468045172456</v>
      </c>
    </row>
    <row r="79" spans="1:19" x14ac:dyDescent="0.25">
      <c r="A79" s="30" t="s">
        <v>49</v>
      </c>
      <c r="B79" s="30"/>
      <c r="C79" s="30"/>
      <c r="D79" s="30">
        <v>306.27199999999999</v>
      </c>
      <c r="E79" s="30">
        <v>346.96499999999997</v>
      </c>
      <c r="F79" s="30">
        <v>242.26499999999999</v>
      </c>
      <c r="G79" s="30">
        <v>345.89600000000002</v>
      </c>
      <c r="H79" s="46">
        <v>201.70599999999999</v>
      </c>
      <c r="I79" s="31"/>
      <c r="J79" s="30">
        <v>173.26</v>
      </c>
      <c r="K79" s="69">
        <v>157.274</v>
      </c>
      <c r="L79" s="37">
        <v>211.964</v>
      </c>
      <c r="M79" s="37">
        <v>169.369</v>
      </c>
      <c r="N79" s="76">
        <f t="shared" si="3"/>
        <v>554.59299999999996</v>
      </c>
      <c r="O79" s="37">
        <f t="shared" si="4"/>
        <v>1109.1859999999999</v>
      </c>
      <c r="R79" s="1">
        <f>D79*'2011 growth function'!$X$7-'2011 growth function'!$X$8</f>
        <v>1086.8060032000001</v>
      </c>
      <c r="S79" s="1">
        <f t="shared" si="5"/>
        <v>1.020592448637663</v>
      </c>
    </row>
    <row r="80" spans="1:19" x14ac:dyDescent="0.25">
      <c r="A80" s="30" t="s">
        <v>49</v>
      </c>
      <c r="B80" s="30"/>
      <c r="C80" s="30"/>
      <c r="D80" s="30">
        <v>308.76299999999998</v>
      </c>
      <c r="E80" s="30">
        <v>353.22699999999998</v>
      </c>
      <c r="F80" s="30">
        <v>214.91800000000001</v>
      </c>
      <c r="G80" s="30">
        <v>309.488</v>
      </c>
      <c r="H80" s="46">
        <v>194.864</v>
      </c>
      <c r="I80" s="31"/>
      <c r="J80" s="30">
        <v>154.46299999999999</v>
      </c>
      <c r="K80" s="69">
        <v>175.29</v>
      </c>
      <c r="L80" s="37">
        <v>231.626</v>
      </c>
      <c r="M80" s="37">
        <v>185.631</v>
      </c>
      <c r="N80" s="76">
        <f t="shared" si="3"/>
        <v>571.72</v>
      </c>
      <c r="O80" s="37">
        <f t="shared" si="4"/>
        <v>1143.44</v>
      </c>
      <c r="R80" s="1">
        <f>D80*'2011 growth function'!$X$7-'2011 growth function'!$X$8</f>
        <v>1105.6020928</v>
      </c>
      <c r="S80" s="1">
        <f t="shared" si="5"/>
        <v>1.0342238020770866</v>
      </c>
    </row>
    <row r="81" spans="1:59" x14ac:dyDescent="0.25">
      <c r="A81" s="30" t="s">
        <v>49</v>
      </c>
      <c r="B81" s="30"/>
      <c r="C81" s="32"/>
      <c r="D81" s="32">
        <v>313.93</v>
      </c>
      <c r="E81" s="32">
        <v>342.68299999999999</v>
      </c>
      <c r="F81" s="32">
        <v>221.75700000000001</v>
      </c>
      <c r="G81" s="32">
        <v>340.16899999999998</v>
      </c>
      <c r="H81" s="47">
        <v>208.773</v>
      </c>
      <c r="I81" s="33"/>
      <c r="J81" s="32">
        <v>163.92500000000001</v>
      </c>
      <c r="K81" s="70">
        <v>173.82</v>
      </c>
      <c r="L81" s="32">
        <v>220.54900000000001</v>
      </c>
      <c r="M81" s="32">
        <v>178.22900000000001</v>
      </c>
      <c r="N81" s="77">
        <f t="shared" si="3"/>
        <v>562.70300000000009</v>
      </c>
      <c r="O81" s="32">
        <f t="shared" si="4"/>
        <v>1125.4060000000002</v>
      </c>
      <c r="R81" s="1">
        <f>D81*'2011 growth function'!$X$7-'2011 growth function'!$X$8</f>
        <v>1144.5902080000003</v>
      </c>
      <c r="S81" s="1">
        <f t="shared" si="5"/>
        <v>0.983239234561056</v>
      </c>
    </row>
    <row r="82" spans="1:59" x14ac:dyDescent="0.25">
      <c r="A82" s="30" t="s">
        <v>49</v>
      </c>
      <c r="B82" s="30"/>
      <c r="C82" s="30" t="s">
        <v>6</v>
      </c>
      <c r="D82" s="30">
        <v>294.39600000000002</v>
      </c>
      <c r="E82" s="30">
        <v>321.41199999999998</v>
      </c>
      <c r="F82" s="30">
        <v>205.999</v>
      </c>
      <c r="G82" s="30">
        <v>305.185</v>
      </c>
      <c r="H82" s="46">
        <v>189.61600000000001</v>
      </c>
      <c r="I82" s="31"/>
      <c r="J82" s="30">
        <v>163.13999999999999</v>
      </c>
      <c r="K82" s="71">
        <v>158.11099999999999</v>
      </c>
      <c r="L82" s="39">
        <v>212.14599999999999</v>
      </c>
      <c r="M82" s="39">
        <v>171.751</v>
      </c>
      <c r="N82" s="78">
        <f t="shared" si="3"/>
        <v>547.03699999999992</v>
      </c>
      <c r="O82" s="39">
        <f t="shared" si="4"/>
        <v>1094.0739999999998</v>
      </c>
      <c r="R82" s="1">
        <f>D82*'2011 growth function'!$X$7-'2011 growth function'!$X$8</f>
        <v>997.19445760000031</v>
      </c>
      <c r="S82" s="1">
        <f t="shared" si="5"/>
        <v>1.0971521067547494</v>
      </c>
    </row>
    <row r="83" spans="1:59" x14ac:dyDescent="0.25">
      <c r="A83" s="30" t="s">
        <v>49</v>
      </c>
      <c r="B83" s="30"/>
      <c r="C83" s="30"/>
      <c r="D83" s="30">
        <v>312.91800000000001</v>
      </c>
      <c r="E83" s="30">
        <v>363.69900000000001</v>
      </c>
      <c r="F83" s="30">
        <v>215.119</v>
      </c>
      <c r="G83" s="30">
        <v>354.01</v>
      </c>
      <c r="H83" s="46">
        <v>177.702</v>
      </c>
      <c r="I83" s="31"/>
      <c r="J83" s="30">
        <v>174.06800000000001</v>
      </c>
      <c r="K83" s="69">
        <v>186.28700000000001</v>
      </c>
      <c r="L83" s="37">
        <v>234.25299999999999</v>
      </c>
      <c r="M83" s="37">
        <v>199.07300000000001</v>
      </c>
      <c r="N83" s="76">
        <f t="shared" si="3"/>
        <v>607.39400000000001</v>
      </c>
      <c r="O83" s="37">
        <f t="shared" si="4"/>
        <v>1214.788</v>
      </c>
      <c r="R83" s="1">
        <f>D83*'2011 growth function'!$X$7-'2011 growth function'!$X$8</f>
        <v>1136.9540608</v>
      </c>
      <c r="S83" s="1">
        <f t="shared" si="5"/>
        <v>1.0684582973785532</v>
      </c>
    </row>
    <row r="84" spans="1:59" x14ac:dyDescent="0.25">
      <c r="A84" s="30" t="s">
        <v>49</v>
      </c>
      <c r="B84" s="30"/>
      <c r="C84" s="30"/>
      <c r="D84" s="30">
        <v>314.91300000000001</v>
      </c>
      <c r="E84" s="30">
        <v>341.95800000000003</v>
      </c>
      <c r="F84" s="30">
        <v>199.655</v>
      </c>
      <c r="G84" s="30">
        <v>294.46300000000002</v>
      </c>
      <c r="H84" s="46">
        <v>188.22499999999999</v>
      </c>
      <c r="I84" s="31"/>
      <c r="J84" s="30">
        <v>152.33000000000001</v>
      </c>
      <c r="K84" s="69">
        <v>177.38900000000001</v>
      </c>
      <c r="L84" s="37">
        <v>226.65700000000001</v>
      </c>
      <c r="M84" s="37">
        <v>175.95500000000001</v>
      </c>
      <c r="N84" s="76">
        <f t="shared" si="3"/>
        <v>554.94200000000001</v>
      </c>
      <c r="O84" s="37">
        <f t="shared" si="4"/>
        <v>1109.884</v>
      </c>
      <c r="R84" s="1">
        <f>D84*'2011 growth function'!$X$7-'2011 growth function'!$X$8</f>
        <v>1152.0075328</v>
      </c>
      <c r="S84" s="1">
        <f t="shared" si="5"/>
        <v>0.96343467242994751</v>
      </c>
    </row>
    <row r="85" spans="1:59" x14ac:dyDescent="0.25">
      <c r="A85" s="30" t="s">
        <v>49</v>
      </c>
      <c r="B85" s="30"/>
      <c r="C85" s="32"/>
      <c r="D85" s="32">
        <v>294.74</v>
      </c>
      <c r="E85" s="32">
        <v>341.49799999999999</v>
      </c>
      <c r="F85" s="32">
        <v>194.833</v>
      </c>
      <c r="G85" s="32">
        <v>297.17599999999999</v>
      </c>
      <c r="H85" s="47">
        <v>195.04</v>
      </c>
      <c r="I85" s="33"/>
      <c r="J85" s="32">
        <v>168.72399999999999</v>
      </c>
      <c r="K85" s="70">
        <v>170.822</v>
      </c>
      <c r="L85" s="32">
        <v>237.47499999999999</v>
      </c>
      <c r="M85" s="32">
        <v>191.977</v>
      </c>
      <c r="N85" s="77">
        <f t="shared" si="3"/>
        <v>598.17599999999993</v>
      </c>
      <c r="O85" s="32">
        <f t="shared" si="4"/>
        <v>1196.3519999999999</v>
      </c>
      <c r="R85" s="1">
        <f>D85*'2011 growth function'!$X$7-'2011 growth function'!$X$8</f>
        <v>999.79014400000028</v>
      </c>
      <c r="S85" s="1">
        <f t="shared" si="5"/>
        <v>1.196603114343163</v>
      </c>
    </row>
    <row r="86" spans="1:59" x14ac:dyDescent="0.25">
      <c r="A86" s="30" t="s">
        <v>49</v>
      </c>
      <c r="B86" s="30"/>
      <c r="C86" s="30" t="s">
        <v>7</v>
      </c>
      <c r="D86" s="30">
        <v>314.755</v>
      </c>
      <c r="E86" s="30">
        <v>329.786</v>
      </c>
      <c r="F86" s="30">
        <v>189.28299999999999</v>
      </c>
      <c r="G86" s="30">
        <v>305.096</v>
      </c>
      <c r="H86" s="46">
        <v>210.30199999999999</v>
      </c>
      <c r="I86" s="31"/>
      <c r="J86" s="30">
        <v>167.55699999999999</v>
      </c>
      <c r="K86" s="71">
        <v>147.53700000000001</v>
      </c>
      <c r="L86" s="39">
        <v>194.61199999999999</v>
      </c>
      <c r="M86" s="39">
        <v>158.994</v>
      </c>
      <c r="N86" s="78">
        <f t="shared" si="3"/>
        <v>521.16300000000001</v>
      </c>
      <c r="O86" s="39">
        <f t="shared" si="4"/>
        <v>1042.326</v>
      </c>
      <c r="R86" s="1">
        <f>D86*'2011 growth function'!$X$7-'2011 growth function'!$X$8</f>
        <v>1150.8153279999999</v>
      </c>
      <c r="S86" s="1">
        <f t="shared" si="5"/>
        <v>0.90572829075144201</v>
      </c>
    </row>
    <row r="87" spans="1:59" x14ac:dyDescent="0.25">
      <c r="A87" s="30" t="s">
        <v>49</v>
      </c>
      <c r="B87" s="30"/>
      <c r="C87" s="30"/>
      <c r="D87" s="30">
        <v>330.24099999999999</v>
      </c>
      <c r="E87" s="30">
        <v>364.06200000000001</v>
      </c>
      <c r="F87" s="30">
        <v>211.31200000000001</v>
      </c>
      <c r="G87" s="30">
        <v>317.61500000000001</v>
      </c>
      <c r="H87" s="46">
        <v>207.53399999999999</v>
      </c>
      <c r="I87" s="31"/>
      <c r="J87" s="30">
        <v>180.37100000000001</v>
      </c>
      <c r="K87" s="69">
        <v>161.01</v>
      </c>
      <c r="L87" s="37">
        <v>216.32</v>
      </c>
      <c r="M87" s="37">
        <v>172.77699999999999</v>
      </c>
      <c r="N87" s="76">
        <f t="shared" si="3"/>
        <v>569.46800000000007</v>
      </c>
      <c r="O87" s="37">
        <f t="shared" si="4"/>
        <v>1138.9360000000001</v>
      </c>
      <c r="R87" s="1">
        <f>D87*'2011 growth function'!$X$7-'2011 growth function'!$X$8</f>
        <v>1267.6664896</v>
      </c>
      <c r="S87" s="1">
        <f t="shared" si="5"/>
        <v>0.89845082231319418</v>
      </c>
    </row>
    <row r="88" spans="1:59" x14ac:dyDescent="0.25">
      <c r="A88" s="30" t="s">
        <v>49</v>
      </c>
      <c r="B88" s="30"/>
      <c r="C88" s="30"/>
      <c r="D88" s="30">
        <v>302.32600000000002</v>
      </c>
      <c r="E88" s="30">
        <v>310.93799999999999</v>
      </c>
      <c r="F88" s="30">
        <v>191.27</v>
      </c>
      <c r="G88" s="30">
        <v>282.685</v>
      </c>
      <c r="H88" s="46">
        <v>191.108</v>
      </c>
      <c r="I88" s="31"/>
      <c r="J88" s="30">
        <v>172.398</v>
      </c>
      <c r="K88" s="69">
        <v>123.413</v>
      </c>
      <c r="L88" s="37">
        <v>175.78700000000001</v>
      </c>
      <c r="M88" s="37">
        <v>136.87200000000001</v>
      </c>
      <c r="N88" s="76">
        <f t="shared" si="3"/>
        <v>485.05700000000002</v>
      </c>
      <c r="O88" s="37">
        <f t="shared" si="4"/>
        <v>970.11400000000003</v>
      </c>
      <c r="R88" s="1">
        <f>D88*'2011 growth function'!$X$7-'2011 growth function'!$X$8</f>
        <v>1057.0310656000004</v>
      </c>
      <c r="S88" s="1">
        <f t="shared" si="5"/>
        <v>0.91777245870189839</v>
      </c>
    </row>
    <row r="89" spans="1:59" x14ac:dyDescent="0.25">
      <c r="A89" s="30" t="s">
        <v>49</v>
      </c>
      <c r="B89" s="30"/>
      <c r="C89" s="32"/>
      <c r="D89" s="32">
        <v>307.83999999999997</v>
      </c>
      <c r="E89" s="32">
        <v>338.20299999999997</v>
      </c>
      <c r="F89" s="32">
        <v>214.14099999999999</v>
      </c>
      <c r="G89" s="32">
        <v>316.39699999999999</v>
      </c>
      <c r="H89" s="47">
        <v>188.482</v>
      </c>
      <c r="I89" s="33"/>
      <c r="J89" s="32">
        <v>152.58600000000001</v>
      </c>
      <c r="K89" s="70">
        <v>168.17400000000001</v>
      </c>
      <c r="L89" s="32">
        <v>231.67599999999999</v>
      </c>
      <c r="M89" s="32">
        <v>161.56200000000001</v>
      </c>
      <c r="N89" s="77">
        <f t="shared" si="3"/>
        <v>545.82400000000007</v>
      </c>
      <c r="O89" s="32">
        <f t="shared" si="4"/>
        <v>1091.6480000000001</v>
      </c>
      <c r="R89" s="1">
        <f>D89*'2011 growth function'!$X$7-'2011 growth function'!$X$8</f>
        <v>1098.637504</v>
      </c>
      <c r="S89" s="1">
        <f t="shared" si="5"/>
        <v>0.99363802530447765</v>
      </c>
    </row>
    <row r="90" spans="1:59" x14ac:dyDescent="0.25">
      <c r="A90" s="30" t="s">
        <v>49</v>
      </c>
      <c r="B90" s="30"/>
      <c r="C90" s="30" t="s">
        <v>8</v>
      </c>
      <c r="D90" s="30">
        <v>318.84399999999999</v>
      </c>
      <c r="E90" s="30">
        <v>350.14</v>
      </c>
      <c r="F90" s="30">
        <v>231.24799999999999</v>
      </c>
      <c r="G90" s="30">
        <v>353.27300000000002</v>
      </c>
      <c r="H90" s="46">
        <v>181.864</v>
      </c>
      <c r="I90" s="31"/>
      <c r="J90" s="30">
        <v>178.911</v>
      </c>
      <c r="K90" s="71">
        <v>168.08199999999999</v>
      </c>
      <c r="L90" s="39">
        <v>214.23599999999999</v>
      </c>
      <c r="M90" s="39">
        <v>188.53299999999999</v>
      </c>
      <c r="N90" s="78">
        <f t="shared" si="3"/>
        <v>581.67999999999995</v>
      </c>
      <c r="O90" s="39">
        <f t="shared" si="4"/>
        <v>1163.3599999999999</v>
      </c>
      <c r="R90" s="1">
        <f>D90*'2011 growth function'!$X$7-'2011 growth function'!$X$8</f>
        <v>1181.6692863999999</v>
      </c>
      <c r="S90" s="1">
        <f t="shared" si="5"/>
        <v>0.98450557477398781</v>
      </c>
    </row>
    <row r="91" spans="1:59" x14ac:dyDescent="0.25">
      <c r="A91" s="30" t="s">
        <v>49</v>
      </c>
      <c r="B91" s="30"/>
      <c r="C91" s="30"/>
      <c r="D91" s="30">
        <v>300.43799999999999</v>
      </c>
      <c r="E91" s="30">
        <v>307.291</v>
      </c>
      <c r="F91" s="30">
        <v>230.012</v>
      </c>
      <c r="G91" s="30">
        <v>310.71600000000001</v>
      </c>
      <c r="H91" s="46">
        <v>167.84899999999999</v>
      </c>
      <c r="I91" s="31"/>
      <c r="J91" s="30">
        <v>181.31</v>
      </c>
      <c r="K91" s="69">
        <v>104.464</v>
      </c>
      <c r="L91" s="37">
        <v>178.41</v>
      </c>
      <c r="M91" s="37">
        <v>170.816</v>
      </c>
      <c r="N91" s="76">
        <f t="shared" si="3"/>
        <v>530.53600000000006</v>
      </c>
      <c r="O91" s="37">
        <f t="shared" si="4"/>
        <v>1061.0720000000001</v>
      </c>
      <c r="R91" s="1">
        <f>D91*'2011 growth function'!$X$7-'2011 growth function'!$X$8</f>
        <v>1042.7849727999999</v>
      </c>
      <c r="S91" s="1">
        <f t="shared" si="5"/>
        <v>1.0175367191482414</v>
      </c>
    </row>
    <row r="92" spans="1:59" x14ac:dyDescent="0.25">
      <c r="A92" s="30" t="s">
        <v>49</v>
      </c>
      <c r="B92" s="30"/>
      <c r="C92" s="30"/>
      <c r="D92" s="30">
        <v>295.44499999999999</v>
      </c>
      <c r="E92" s="30">
        <v>296.34199999999998</v>
      </c>
      <c r="F92" s="30">
        <v>220.87200000000001</v>
      </c>
      <c r="G92" s="30">
        <v>301.21699999999998</v>
      </c>
      <c r="H92" s="46">
        <v>211.22900000000001</v>
      </c>
      <c r="I92" s="31"/>
      <c r="J92" s="30">
        <v>174.68899999999999</v>
      </c>
      <c r="K92" s="69">
        <v>88.01</v>
      </c>
      <c r="L92" s="37">
        <v>154.30699999999999</v>
      </c>
      <c r="M92" s="37">
        <v>124.482</v>
      </c>
      <c r="N92" s="76">
        <f t="shared" si="3"/>
        <v>453.47799999999995</v>
      </c>
      <c r="O92" s="37">
        <f t="shared" si="4"/>
        <v>906.9559999999999</v>
      </c>
      <c r="R92" s="1">
        <f>D92*'2011 growth function'!$X$7-'2011 growth function'!$X$8</f>
        <v>1005.109792</v>
      </c>
      <c r="S92" s="1">
        <f t="shared" si="5"/>
        <v>0.90234520369691107</v>
      </c>
    </row>
    <row r="93" spans="1:59" s="3" customFormat="1" ht="15.75" thickBot="1" x14ac:dyDescent="0.3">
      <c r="A93" s="34" t="s">
        <v>49</v>
      </c>
      <c r="B93" s="34"/>
      <c r="C93" s="34"/>
      <c r="D93" s="34">
        <v>312.58300000000003</v>
      </c>
      <c r="E93" s="34">
        <v>342.42599999999999</v>
      </c>
      <c r="F93" s="34">
        <v>215.97200000000001</v>
      </c>
      <c r="G93" s="34">
        <v>327.00599999999997</v>
      </c>
      <c r="H93" s="48">
        <v>170.51599999999999</v>
      </c>
      <c r="I93" s="35"/>
      <c r="J93" s="34">
        <v>166.685</v>
      </c>
      <c r="K93" s="72">
        <v>152.577</v>
      </c>
      <c r="L93" s="34">
        <v>222.346</v>
      </c>
      <c r="M93" s="34">
        <v>199.529</v>
      </c>
      <c r="N93" s="79">
        <f t="shared" si="3"/>
        <v>588.55999999999995</v>
      </c>
      <c r="O93" s="34">
        <f t="shared" si="4"/>
        <v>1177.1199999999999</v>
      </c>
      <c r="R93" s="3">
        <f>D93*'2011 growth function'!$X$7-'2011 growth function'!$X$8</f>
        <v>1134.4262848000001</v>
      </c>
      <c r="S93" s="3">
        <f t="shared" si="5"/>
        <v>1.0376346315067326</v>
      </c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</row>
    <row r="94" spans="1:59" ht="15.75" thickTop="1" x14ac:dyDescent="0.25">
      <c r="A94" s="37" t="s">
        <v>11</v>
      </c>
      <c r="B94" s="30"/>
      <c r="C94" s="30" t="s">
        <v>10</v>
      </c>
      <c r="D94" s="30">
        <v>309.66699999999997</v>
      </c>
      <c r="E94" s="30">
        <v>344.62599999999998</v>
      </c>
      <c r="F94" s="30">
        <v>197.791</v>
      </c>
      <c r="G94" s="30">
        <v>331.29899999999998</v>
      </c>
      <c r="H94" s="46">
        <v>198.69800000000001</v>
      </c>
      <c r="I94" s="31"/>
      <c r="J94" s="30">
        <v>149.73400000000001</v>
      </c>
      <c r="K94" s="69">
        <v>168.49700000000001</v>
      </c>
      <c r="L94" s="37">
        <v>227.167</v>
      </c>
      <c r="M94" s="37">
        <v>198.61099999999999</v>
      </c>
      <c r="N94" s="76">
        <f t="shared" si="3"/>
        <v>575.51199999999994</v>
      </c>
      <c r="O94" s="37">
        <f t="shared" si="4"/>
        <v>1151.0239999999999</v>
      </c>
      <c r="R94" s="1">
        <f>D94*'2011 growth function'!$X$7-'2011 growth function'!$X$8</f>
        <v>1112.4233151999999</v>
      </c>
      <c r="S94" s="1">
        <f t="shared" si="5"/>
        <v>1.0346996366154553</v>
      </c>
    </row>
    <row r="95" spans="1:59" x14ac:dyDescent="0.25">
      <c r="A95" s="37" t="s">
        <v>11</v>
      </c>
      <c r="B95" s="30"/>
      <c r="C95" s="30"/>
      <c r="D95" s="30">
        <v>309.52499999999998</v>
      </c>
      <c r="E95" s="30">
        <v>339.238</v>
      </c>
      <c r="F95" s="30">
        <v>174.64599999999999</v>
      </c>
      <c r="G95" s="30">
        <v>324.916</v>
      </c>
      <c r="H95" s="46">
        <v>199.5</v>
      </c>
      <c r="I95" s="31"/>
      <c r="J95" s="30">
        <v>161.65899999999999</v>
      </c>
      <c r="K95" s="69">
        <v>166.94900000000001</v>
      </c>
      <c r="L95" s="37">
        <v>219.39699999999999</v>
      </c>
      <c r="M95" s="37">
        <v>197.97</v>
      </c>
      <c r="N95" s="76">
        <f t="shared" si="3"/>
        <v>579.02599999999995</v>
      </c>
      <c r="O95" s="37">
        <f t="shared" si="4"/>
        <v>1158.0519999999999</v>
      </c>
      <c r="R95" s="1">
        <f>D95*'2011 growth function'!$X$7-'2011 growth function'!$X$8</f>
        <v>1111.35184</v>
      </c>
      <c r="S95" s="1">
        <f t="shared" si="5"/>
        <v>1.0420210398895815</v>
      </c>
    </row>
    <row r="96" spans="1:59" x14ac:dyDescent="0.25">
      <c r="A96" s="37" t="s">
        <v>11</v>
      </c>
      <c r="B96" s="30"/>
      <c r="C96" s="30"/>
      <c r="D96" s="30">
        <v>305.29199999999997</v>
      </c>
      <c r="E96" s="30">
        <v>336.32400000000001</v>
      </c>
      <c r="F96" s="30">
        <v>208.88800000000001</v>
      </c>
      <c r="G96" s="30">
        <v>314.92899999999997</v>
      </c>
      <c r="H96" s="46">
        <v>190.125</v>
      </c>
      <c r="I96" s="31"/>
      <c r="J96" s="30">
        <v>163.244</v>
      </c>
      <c r="K96" s="69">
        <v>155.84299999999999</v>
      </c>
      <c r="L96" s="37">
        <v>206.06</v>
      </c>
      <c r="M96" s="37">
        <v>185.518</v>
      </c>
      <c r="N96" s="76">
        <f t="shared" si="3"/>
        <v>554.822</v>
      </c>
      <c r="O96" s="37">
        <f t="shared" si="4"/>
        <v>1109.644</v>
      </c>
      <c r="R96" s="1">
        <f>D96*'2011 growth function'!$X$7-'2011 growth function'!$X$8</f>
        <v>1079.4113151999998</v>
      </c>
      <c r="S96" s="1">
        <f t="shared" si="5"/>
        <v>1.0280084934948071</v>
      </c>
    </row>
    <row r="97" spans="1:19" x14ac:dyDescent="0.25">
      <c r="A97" s="37" t="s">
        <v>11</v>
      </c>
      <c r="B97" s="30"/>
      <c r="C97" s="32"/>
      <c r="D97" s="32">
        <v>321.29000000000002</v>
      </c>
      <c r="E97" s="32">
        <v>353.76400000000001</v>
      </c>
      <c r="F97" s="32">
        <v>216.63200000000001</v>
      </c>
      <c r="G97" s="32">
        <v>358.85199999999998</v>
      </c>
      <c r="H97" s="47">
        <v>196.16900000000001</v>
      </c>
      <c r="I97" s="33"/>
      <c r="J97" s="32">
        <v>159.845</v>
      </c>
      <c r="K97" s="70">
        <v>186.94300000000001</v>
      </c>
      <c r="L97" s="32">
        <v>230.19800000000001</v>
      </c>
      <c r="M97" s="32">
        <v>207.33500000000001</v>
      </c>
      <c r="N97" s="77">
        <f t="shared" si="3"/>
        <v>597.37800000000004</v>
      </c>
      <c r="O97" s="32">
        <f t="shared" si="4"/>
        <v>1194.7560000000001</v>
      </c>
      <c r="R97" s="1">
        <f>D97*'2011 growth function'!$X$7-'2011 growth function'!$X$8</f>
        <v>1200.1258240000004</v>
      </c>
      <c r="S97" s="1">
        <f t="shared" si="5"/>
        <v>0.99552561582076216</v>
      </c>
    </row>
    <row r="98" spans="1:19" x14ac:dyDescent="0.25">
      <c r="A98" s="37" t="s">
        <v>11</v>
      </c>
      <c r="B98" s="30"/>
      <c r="C98" s="30" t="s">
        <v>2</v>
      </c>
      <c r="D98" s="30">
        <v>307.75099999999998</v>
      </c>
      <c r="E98" s="30">
        <v>338.71</v>
      </c>
      <c r="F98" s="30">
        <v>236.61</v>
      </c>
      <c r="G98" s="30">
        <v>348.78100000000001</v>
      </c>
      <c r="H98" s="46">
        <v>210.38900000000001</v>
      </c>
      <c r="I98" s="31"/>
      <c r="J98" s="30">
        <v>175.83099999999999</v>
      </c>
      <c r="K98" s="71">
        <v>162.85599999999999</v>
      </c>
      <c r="L98" s="39">
        <v>216.55699999999999</v>
      </c>
      <c r="M98" s="39">
        <v>180.73500000000001</v>
      </c>
      <c r="N98" s="78">
        <f t="shared" si="3"/>
        <v>573.12300000000005</v>
      </c>
      <c r="O98" s="39">
        <f t="shared" si="4"/>
        <v>1146.2460000000001</v>
      </c>
      <c r="R98" s="1">
        <f>D98*'2011 growth function'!$X$7-'2011 growth function'!$X$8</f>
        <v>1097.9659455999997</v>
      </c>
      <c r="S98" s="1">
        <f t="shared" si="5"/>
        <v>1.0439722694437641</v>
      </c>
    </row>
    <row r="99" spans="1:19" x14ac:dyDescent="0.25">
      <c r="A99" s="37" t="s">
        <v>11</v>
      </c>
      <c r="B99" s="30"/>
      <c r="C99" s="30"/>
      <c r="D99" s="30">
        <v>297.99599999999998</v>
      </c>
      <c r="E99" s="30">
        <v>323.572</v>
      </c>
      <c r="F99" s="30">
        <v>227.68899999999999</v>
      </c>
      <c r="G99" s="30">
        <v>348.64499999999998</v>
      </c>
      <c r="H99" s="46">
        <v>190.02600000000001</v>
      </c>
      <c r="I99" s="31"/>
      <c r="J99" s="30">
        <v>164.19200000000001</v>
      </c>
      <c r="K99" s="69">
        <v>139.27699999999999</v>
      </c>
      <c r="L99" s="37">
        <v>203.393</v>
      </c>
      <c r="M99" s="37">
        <v>186.02199999999999</v>
      </c>
      <c r="N99" s="76">
        <f t="shared" si="3"/>
        <v>553.60699999999997</v>
      </c>
      <c r="O99" s="37">
        <f t="shared" si="4"/>
        <v>1107.2139999999999</v>
      </c>
      <c r="R99" s="1">
        <f>D99*'2011 growth function'!$X$7-'2011 growth function'!$X$8</f>
        <v>1024.3586176000001</v>
      </c>
      <c r="S99" s="1">
        <f t="shared" si="5"/>
        <v>1.0808851323905724</v>
      </c>
    </row>
    <row r="100" spans="1:19" x14ac:dyDescent="0.25">
      <c r="A100" s="37" t="s">
        <v>11</v>
      </c>
      <c r="B100" s="30"/>
      <c r="C100" s="30"/>
      <c r="D100" s="30">
        <v>316.99599999999998</v>
      </c>
      <c r="E100" s="30">
        <v>337.04599999999999</v>
      </c>
      <c r="F100" s="30">
        <v>191.60300000000001</v>
      </c>
      <c r="G100" s="30">
        <v>294.27800000000002</v>
      </c>
      <c r="H100" s="46">
        <v>180.32300000000001</v>
      </c>
      <c r="I100" s="31"/>
      <c r="J100" s="30">
        <v>160.32499999999999</v>
      </c>
      <c r="K100" s="69">
        <v>158.55099999999999</v>
      </c>
      <c r="L100" s="37">
        <v>205.40100000000001</v>
      </c>
      <c r="M100" s="37">
        <v>148.66499999999999</v>
      </c>
      <c r="N100" s="76">
        <f t="shared" si="3"/>
        <v>514.39099999999996</v>
      </c>
      <c r="O100" s="37">
        <f t="shared" si="4"/>
        <v>1028.7819999999999</v>
      </c>
      <c r="R100" s="1">
        <f>D100*'2011 growth function'!$X$7-'2011 growth function'!$X$8</f>
        <v>1167.7250176</v>
      </c>
      <c r="S100" s="1">
        <f t="shared" si="5"/>
        <v>0.8810139240781476</v>
      </c>
    </row>
    <row r="101" spans="1:19" x14ac:dyDescent="0.25">
      <c r="A101" s="37" t="s">
        <v>11</v>
      </c>
      <c r="B101" s="30"/>
      <c r="C101" s="32"/>
      <c r="D101" s="32">
        <v>313.57600000000002</v>
      </c>
      <c r="E101" s="32">
        <v>350.96800000000002</v>
      </c>
      <c r="F101" s="32">
        <v>240.99199999999999</v>
      </c>
      <c r="G101" s="32">
        <v>350.334</v>
      </c>
      <c r="H101" s="47">
        <v>184.267</v>
      </c>
      <c r="I101" s="33"/>
      <c r="J101" s="32">
        <v>166.43799999999999</v>
      </c>
      <c r="K101" s="70">
        <v>177.786</v>
      </c>
      <c r="L101" s="32">
        <v>228.00800000000001</v>
      </c>
      <c r="M101" s="32">
        <v>190.44</v>
      </c>
      <c r="N101" s="77">
        <f t="shared" si="3"/>
        <v>584.88599999999997</v>
      </c>
      <c r="O101" s="32">
        <f t="shared" si="4"/>
        <v>1169.7719999999999</v>
      </c>
      <c r="R101" s="1">
        <f>D101*'2011 growth function'!$X$7-'2011 growth function'!$X$8</f>
        <v>1141.9190656000003</v>
      </c>
      <c r="S101" s="1">
        <f t="shared" si="5"/>
        <v>1.0243913384398786</v>
      </c>
    </row>
    <row r="102" spans="1:19" x14ac:dyDescent="0.25">
      <c r="A102" s="37" t="s">
        <v>11</v>
      </c>
      <c r="B102" s="30"/>
      <c r="C102" s="30" t="s">
        <v>3</v>
      </c>
      <c r="D102" s="30">
        <v>307.96199999999999</v>
      </c>
      <c r="E102" s="30">
        <v>324.35199999999998</v>
      </c>
      <c r="F102" s="30">
        <v>213.697</v>
      </c>
      <c r="G102" s="30">
        <v>308.80599999999998</v>
      </c>
      <c r="H102" s="46">
        <v>241.23400000000001</v>
      </c>
      <c r="I102" s="31"/>
      <c r="J102" s="30">
        <v>158.18299999999999</v>
      </c>
      <c r="K102" s="71">
        <v>111.67700000000001</v>
      </c>
      <c r="L102" s="39">
        <v>159.80799999999999</v>
      </c>
      <c r="M102" s="39">
        <v>144.12200000000001</v>
      </c>
      <c r="N102" s="78">
        <f t="shared" si="3"/>
        <v>462.113</v>
      </c>
      <c r="O102" s="39">
        <f t="shared" si="4"/>
        <v>924.226</v>
      </c>
      <c r="R102" s="1">
        <f>D102*'2011 growth function'!$X$7-'2011 growth function'!$X$8</f>
        <v>1099.5580671999999</v>
      </c>
      <c r="S102" s="1">
        <f t="shared" si="5"/>
        <v>0.84054314871566627</v>
      </c>
    </row>
    <row r="103" spans="1:19" x14ac:dyDescent="0.25">
      <c r="A103" s="37" t="s">
        <v>11</v>
      </c>
      <c r="B103" s="30"/>
      <c r="C103" s="30"/>
      <c r="D103" s="30">
        <v>262.55599999999998</v>
      </c>
      <c r="E103" s="30">
        <v>275.26600000000002</v>
      </c>
      <c r="F103" s="30">
        <v>169.06899999999999</v>
      </c>
      <c r="G103" s="30">
        <v>222.12</v>
      </c>
      <c r="H103" s="46">
        <v>225.79400000000001</v>
      </c>
      <c r="I103" s="31"/>
      <c r="J103" s="30">
        <v>161.34399999999999</v>
      </c>
      <c r="K103" s="69">
        <v>66.521000000000001</v>
      </c>
      <c r="L103" s="37">
        <v>113.58</v>
      </c>
      <c r="M103" s="37">
        <v>98.852999999999994</v>
      </c>
      <c r="N103" s="76">
        <f t="shared" si="3"/>
        <v>373.77699999999999</v>
      </c>
      <c r="O103" s="37">
        <f t="shared" si="4"/>
        <v>747.55399999999997</v>
      </c>
      <c r="R103" s="1">
        <f>D103*'2011 growth function'!$X$7-'2011 growth function'!$X$8</f>
        <v>756.94255359999988</v>
      </c>
      <c r="S103" s="1">
        <f t="shared" ref="S103:S134" si="6">O103/R103</f>
        <v>0.9875967422423958</v>
      </c>
    </row>
    <row r="104" spans="1:19" x14ac:dyDescent="0.25">
      <c r="A104" s="37" t="s">
        <v>11</v>
      </c>
      <c r="B104" s="30"/>
      <c r="C104" s="30"/>
      <c r="D104" s="30">
        <v>305.065</v>
      </c>
      <c r="E104" s="30">
        <v>317.38200000000001</v>
      </c>
      <c r="F104" s="30">
        <v>212.00800000000001</v>
      </c>
      <c r="G104" s="30">
        <v>311.28300000000002</v>
      </c>
      <c r="H104" s="46">
        <v>227.95099999999999</v>
      </c>
      <c r="I104" s="31"/>
      <c r="J104" s="30">
        <v>182.154</v>
      </c>
      <c r="K104" s="69">
        <v>106.986</v>
      </c>
      <c r="L104" s="37">
        <v>164.10499999999999</v>
      </c>
      <c r="M104" s="37">
        <v>113.426</v>
      </c>
      <c r="N104" s="76">
        <f t="shared" ref="N104:N167" si="7">J104+L104+M104</f>
        <v>459.685</v>
      </c>
      <c r="O104" s="37">
        <f t="shared" ref="O104:O167" si="8">N104*2</f>
        <v>919.37</v>
      </c>
      <c r="R104" s="1">
        <f>D104*'2011 growth function'!$X$7-'2011 growth function'!$X$8</f>
        <v>1077.6984639999998</v>
      </c>
      <c r="S104" s="1">
        <f t="shared" si="6"/>
        <v>0.85308649006295711</v>
      </c>
    </row>
    <row r="105" spans="1:19" x14ac:dyDescent="0.25">
      <c r="A105" s="37" t="s">
        <v>11</v>
      </c>
      <c r="B105" s="30"/>
      <c r="C105" s="32"/>
      <c r="D105" s="32">
        <v>301.286</v>
      </c>
      <c r="E105" s="32">
        <v>310.98599999999999</v>
      </c>
      <c r="F105" s="32">
        <v>214.078</v>
      </c>
      <c r="G105" s="32">
        <v>318.45299999999997</v>
      </c>
      <c r="H105" s="47">
        <v>210.71299999999999</v>
      </c>
      <c r="I105" s="33"/>
      <c r="J105" s="32">
        <v>159.821</v>
      </c>
      <c r="K105" s="70">
        <v>143.61199999999999</v>
      </c>
      <c r="L105" s="32">
        <v>206.89</v>
      </c>
      <c r="M105" s="32">
        <v>162.07599999999999</v>
      </c>
      <c r="N105" s="77">
        <f t="shared" si="7"/>
        <v>528.78700000000003</v>
      </c>
      <c r="O105" s="32">
        <f t="shared" si="8"/>
        <v>1057.5740000000001</v>
      </c>
      <c r="R105" s="1">
        <f>D105*'2011 growth function'!$X$7-'2011 growth function'!$X$8</f>
        <v>1049.1836415999999</v>
      </c>
      <c r="S105" s="1">
        <f t="shared" si="6"/>
        <v>1.0079970350921645</v>
      </c>
    </row>
    <row r="106" spans="1:19" x14ac:dyDescent="0.25">
      <c r="A106" s="37" t="s">
        <v>11</v>
      </c>
      <c r="B106" s="30"/>
      <c r="C106" s="30" t="s">
        <v>4</v>
      </c>
      <c r="D106" s="30">
        <v>304.84699999999998</v>
      </c>
      <c r="E106" s="30">
        <v>303.98599999999999</v>
      </c>
      <c r="F106" s="30">
        <v>180.91800000000001</v>
      </c>
      <c r="G106" s="30">
        <v>268.15300000000002</v>
      </c>
      <c r="H106" s="46">
        <v>194.03700000000001</v>
      </c>
      <c r="I106" s="31"/>
      <c r="J106" s="30">
        <v>181.18100000000001</v>
      </c>
      <c r="K106" s="71">
        <v>120.568</v>
      </c>
      <c r="L106" s="39">
        <v>162.54400000000001</v>
      </c>
      <c r="M106" s="39">
        <v>107.97</v>
      </c>
      <c r="N106" s="78">
        <f t="shared" si="7"/>
        <v>451.69500000000005</v>
      </c>
      <c r="O106" s="39">
        <f t="shared" si="8"/>
        <v>903.3900000000001</v>
      </c>
      <c r="R106" s="1">
        <f>D106*'2011 growth function'!$X$7-'2011 growth function'!$X$8</f>
        <v>1076.0535232</v>
      </c>
      <c r="S106" s="1">
        <f t="shared" si="6"/>
        <v>0.83954002335634015</v>
      </c>
    </row>
    <row r="107" spans="1:19" x14ac:dyDescent="0.25">
      <c r="A107" s="37" t="s">
        <v>11</v>
      </c>
      <c r="B107" s="30"/>
      <c r="C107" s="30"/>
      <c r="D107" s="30">
        <v>302.31200000000001</v>
      </c>
      <c r="E107" s="30">
        <v>322.71899999999999</v>
      </c>
      <c r="F107" s="30">
        <v>224.512</v>
      </c>
      <c r="G107" s="30">
        <v>321.94499999999999</v>
      </c>
      <c r="H107" s="46">
        <v>197.387</v>
      </c>
      <c r="I107" s="31"/>
      <c r="J107" s="30">
        <v>158.92500000000001</v>
      </c>
      <c r="K107" s="69">
        <v>147.28899999999999</v>
      </c>
      <c r="L107" s="37">
        <v>197.57499999999999</v>
      </c>
      <c r="M107" s="37">
        <v>159.68899999999999</v>
      </c>
      <c r="N107" s="76">
        <f t="shared" si="7"/>
        <v>516.18899999999996</v>
      </c>
      <c r="O107" s="37">
        <f t="shared" si="8"/>
        <v>1032.3779999999999</v>
      </c>
      <c r="R107" s="1">
        <f>D107*'2011 growth function'!$X$7-'2011 growth function'!$X$8</f>
        <v>1056.9254272000001</v>
      </c>
      <c r="S107" s="1">
        <f t="shared" si="6"/>
        <v>0.97677468384403332</v>
      </c>
    </row>
    <row r="108" spans="1:19" x14ac:dyDescent="0.25">
      <c r="A108" s="37" t="s">
        <v>11</v>
      </c>
      <c r="B108" s="30"/>
      <c r="C108" s="30"/>
      <c r="D108" s="30">
        <v>321.41699999999997</v>
      </c>
      <c r="E108" s="30">
        <v>343.27100000000002</v>
      </c>
      <c r="F108" s="30">
        <v>227.86699999999999</v>
      </c>
      <c r="G108" s="30">
        <v>336.96899999999999</v>
      </c>
      <c r="H108" s="46">
        <v>212.36500000000001</v>
      </c>
      <c r="I108" s="31"/>
      <c r="J108" s="30">
        <v>154.37</v>
      </c>
      <c r="K108" s="69">
        <v>165.40100000000001</v>
      </c>
      <c r="L108" s="37">
        <v>213.43299999999999</v>
      </c>
      <c r="M108" s="37">
        <v>170.77199999999999</v>
      </c>
      <c r="N108" s="76">
        <f t="shared" si="7"/>
        <v>538.57500000000005</v>
      </c>
      <c r="O108" s="37">
        <f t="shared" si="8"/>
        <v>1077.1500000000001</v>
      </c>
      <c r="R108" s="1">
        <f>D108*'2011 growth function'!$X$7-'2011 growth function'!$X$8</f>
        <v>1201.0841152</v>
      </c>
      <c r="S108" s="1">
        <f t="shared" si="6"/>
        <v>0.89681479121105279</v>
      </c>
    </row>
    <row r="109" spans="1:19" x14ac:dyDescent="0.25">
      <c r="A109" s="37" t="s">
        <v>11</v>
      </c>
      <c r="B109" s="30"/>
      <c r="C109" s="32"/>
      <c r="D109" s="32">
        <v>252.96199999999999</v>
      </c>
      <c r="E109" s="32">
        <v>241.75700000000001</v>
      </c>
      <c r="F109" s="32">
        <v>146.59</v>
      </c>
      <c r="G109" s="32">
        <v>208.964</v>
      </c>
      <c r="H109" s="47">
        <v>234.40100000000001</v>
      </c>
      <c r="I109" s="33"/>
      <c r="J109" s="32">
        <v>126.184</v>
      </c>
      <c r="K109" s="70">
        <v>30.832000000000001</v>
      </c>
      <c r="L109" s="32">
        <v>111.193</v>
      </c>
      <c r="M109" s="32">
        <v>90.11</v>
      </c>
      <c r="N109" s="77">
        <f t="shared" si="7"/>
        <v>327.48700000000002</v>
      </c>
      <c r="O109" s="32">
        <f t="shared" si="8"/>
        <v>654.97400000000005</v>
      </c>
      <c r="R109" s="1">
        <f>D109*'2011 growth function'!$X$7-'2011 growth function'!$X$8</f>
        <v>684.55006720000006</v>
      </c>
      <c r="S109" s="1">
        <f t="shared" si="6"/>
        <v>0.95679488087558828</v>
      </c>
    </row>
    <row r="110" spans="1:19" x14ac:dyDescent="0.25">
      <c r="A110" s="37" t="s">
        <v>11</v>
      </c>
      <c r="B110" s="30"/>
      <c r="C110" s="30" t="s">
        <v>5</v>
      </c>
      <c r="D110" s="30">
        <v>323.57299999999998</v>
      </c>
      <c r="E110" s="30">
        <v>358.50900000000001</v>
      </c>
      <c r="F110" s="30">
        <v>225.33</v>
      </c>
      <c r="G110" s="30">
        <v>329.20800000000003</v>
      </c>
      <c r="H110" s="46">
        <v>194.78200000000001</v>
      </c>
      <c r="I110" s="31"/>
      <c r="J110" s="30">
        <v>184.43</v>
      </c>
      <c r="K110" s="71">
        <v>162.191</v>
      </c>
      <c r="L110" s="39">
        <v>206.98599999999999</v>
      </c>
      <c r="M110" s="39">
        <v>163.01400000000001</v>
      </c>
      <c r="N110" s="78">
        <f t="shared" si="7"/>
        <v>554.43000000000006</v>
      </c>
      <c r="O110" s="39">
        <f t="shared" si="8"/>
        <v>1108.8600000000001</v>
      </c>
      <c r="R110" s="1">
        <f>D110*'2011 growth function'!$X$7-'2011 growth function'!$X$8</f>
        <v>1217.3524288000001</v>
      </c>
      <c r="S110" s="1">
        <f t="shared" si="6"/>
        <v>0.91087837323580489</v>
      </c>
    </row>
    <row r="111" spans="1:19" x14ac:dyDescent="0.25">
      <c r="A111" s="37" t="s">
        <v>11</v>
      </c>
      <c r="B111" s="30"/>
      <c r="C111" s="30"/>
      <c r="D111" s="30">
        <v>301.88299999999998</v>
      </c>
      <c r="E111" s="30">
        <v>341.62900000000002</v>
      </c>
      <c r="F111" s="30">
        <v>189.28800000000001</v>
      </c>
      <c r="G111" s="30">
        <v>300.14499999999998</v>
      </c>
      <c r="H111" s="46">
        <v>197.45</v>
      </c>
      <c r="I111" s="31"/>
      <c r="J111" s="30">
        <v>160.72999999999999</v>
      </c>
      <c r="K111" s="69">
        <v>160.928</v>
      </c>
      <c r="L111" s="37">
        <v>212.994</v>
      </c>
      <c r="M111" s="37">
        <v>174.63900000000001</v>
      </c>
      <c r="N111" s="76">
        <f t="shared" si="7"/>
        <v>548.36300000000006</v>
      </c>
      <c r="O111" s="37">
        <f t="shared" si="8"/>
        <v>1096.7260000000001</v>
      </c>
      <c r="R111" s="1">
        <f>D111*'2011 growth function'!$X$7-'2011 growth function'!$X$8</f>
        <v>1053.6883648</v>
      </c>
      <c r="S111" s="1">
        <f t="shared" si="6"/>
        <v>1.0408447474962572</v>
      </c>
    </row>
    <row r="112" spans="1:19" x14ac:dyDescent="0.25">
      <c r="A112" s="37" t="s">
        <v>11</v>
      </c>
      <c r="B112" s="30"/>
      <c r="C112" s="30"/>
      <c r="D112" s="30">
        <v>319.35700000000003</v>
      </c>
      <c r="E112" s="30">
        <v>359.25</v>
      </c>
      <c r="F112" s="30">
        <v>242.05199999999999</v>
      </c>
      <c r="G112" s="30">
        <v>349.83499999999998</v>
      </c>
      <c r="H112" s="46">
        <v>191.077</v>
      </c>
      <c r="I112" s="31"/>
      <c r="J112" s="30">
        <v>172.36</v>
      </c>
      <c r="K112" s="69">
        <v>178.82</v>
      </c>
      <c r="L112" s="37">
        <v>235.661</v>
      </c>
      <c r="M112" s="37">
        <v>194.185</v>
      </c>
      <c r="N112" s="76">
        <f t="shared" si="7"/>
        <v>602.20600000000002</v>
      </c>
      <c r="O112" s="37">
        <f t="shared" si="8"/>
        <v>1204.412</v>
      </c>
      <c r="R112" s="1">
        <f>D112*'2011 growth function'!$X$7-'2011 growth function'!$X$8</f>
        <v>1185.5401792000005</v>
      </c>
      <c r="S112" s="1">
        <f t="shared" si="6"/>
        <v>1.0159183308428519</v>
      </c>
    </row>
    <row r="113" spans="1:59" x14ac:dyDescent="0.25">
      <c r="A113" s="37" t="s">
        <v>11</v>
      </c>
      <c r="B113" s="30"/>
      <c r="C113" s="32"/>
      <c r="D113" s="32">
        <v>333.07799999999997</v>
      </c>
      <c r="E113" s="32">
        <v>372.58699999999999</v>
      </c>
      <c r="F113" s="32">
        <v>217.87200000000001</v>
      </c>
      <c r="G113" s="32">
        <v>309.53399999999999</v>
      </c>
      <c r="H113" s="47">
        <v>192.751</v>
      </c>
      <c r="I113" s="33"/>
      <c r="J113" s="32">
        <v>181.47300000000001</v>
      </c>
      <c r="K113" s="70">
        <v>175.66800000000001</v>
      </c>
      <c r="L113" s="32">
        <v>230.48</v>
      </c>
      <c r="M113" s="32">
        <v>148.88399999999999</v>
      </c>
      <c r="N113" s="77">
        <f t="shared" si="7"/>
        <v>560.83699999999999</v>
      </c>
      <c r="O113" s="32">
        <f t="shared" si="8"/>
        <v>1121.674</v>
      </c>
      <c r="R113" s="1">
        <f>D113*'2011 growth function'!$X$7-'2011 growth function'!$X$8</f>
        <v>1289.0733567999998</v>
      </c>
      <c r="S113" s="1">
        <f t="shared" si="6"/>
        <v>0.87013977450006985</v>
      </c>
    </row>
    <row r="114" spans="1:59" x14ac:dyDescent="0.25">
      <c r="A114" s="37" t="s">
        <v>11</v>
      </c>
      <c r="B114" s="30"/>
      <c r="C114" s="30" t="s">
        <v>7</v>
      </c>
      <c r="D114" s="30">
        <v>324.71499999999997</v>
      </c>
      <c r="E114" s="30">
        <v>353.26799999999997</v>
      </c>
      <c r="F114" s="30">
        <v>203.27699999999999</v>
      </c>
      <c r="G114" s="30">
        <v>345.91899999999998</v>
      </c>
      <c r="H114" s="46">
        <v>196.09399999999999</v>
      </c>
      <c r="I114" s="31"/>
      <c r="J114" s="30">
        <v>163.46899999999999</v>
      </c>
      <c r="K114" s="71">
        <v>160.11600000000001</v>
      </c>
      <c r="L114" s="39">
        <v>214.404</v>
      </c>
      <c r="M114" s="39">
        <v>202.75899999999999</v>
      </c>
      <c r="N114" s="78">
        <f t="shared" si="7"/>
        <v>580.63199999999995</v>
      </c>
      <c r="O114" s="39">
        <f t="shared" si="8"/>
        <v>1161.2639999999999</v>
      </c>
      <c r="R114" s="1">
        <f>D114*'2011 growth function'!$X$7-'2011 growth function'!$X$8</f>
        <v>1225.9695039999999</v>
      </c>
      <c r="S114" s="1">
        <f t="shared" si="6"/>
        <v>0.94722095142751606</v>
      </c>
    </row>
    <row r="115" spans="1:59" x14ac:dyDescent="0.25">
      <c r="A115" s="37" t="s">
        <v>11</v>
      </c>
      <c r="B115" s="30"/>
      <c r="C115" s="30"/>
      <c r="D115" s="30">
        <v>311.21100000000001</v>
      </c>
      <c r="E115" s="30">
        <v>340.17500000000001</v>
      </c>
      <c r="F115" s="30">
        <v>232.15799999999999</v>
      </c>
      <c r="G115" s="30">
        <v>347.70100000000002</v>
      </c>
      <c r="H115" s="46">
        <v>194.941</v>
      </c>
      <c r="I115" s="31"/>
      <c r="J115" s="30">
        <v>170.268</v>
      </c>
      <c r="K115" s="69">
        <v>174.72800000000001</v>
      </c>
      <c r="L115" s="37">
        <v>219.077</v>
      </c>
      <c r="M115" s="37">
        <v>181.381</v>
      </c>
      <c r="N115" s="76">
        <f t="shared" si="7"/>
        <v>570.726</v>
      </c>
      <c r="O115" s="37">
        <f t="shared" si="8"/>
        <v>1141.452</v>
      </c>
      <c r="R115" s="1">
        <f>D115*'2011 growth function'!$X$7-'2011 growth function'!$X$8</f>
        <v>1124.0737216</v>
      </c>
      <c r="S115" s="1">
        <f t="shared" si="6"/>
        <v>1.0154600877736595</v>
      </c>
    </row>
    <row r="116" spans="1:59" x14ac:dyDescent="0.25">
      <c r="A116" s="37" t="s">
        <v>11</v>
      </c>
      <c r="B116" s="30"/>
      <c r="C116" s="30"/>
      <c r="D116" s="30">
        <v>315.28399999999999</v>
      </c>
      <c r="E116" s="30">
        <v>331.44499999999999</v>
      </c>
      <c r="F116" s="30">
        <v>211.99299999999999</v>
      </c>
      <c r="G116" s="30">
        <v>328.43400000000003</v>
      </c>
      <c r="H116" s="46">
        <v>219.37299999999999</v>
      </c>
      <c r="I116" s="31"/>
      <c r="J116" s="30">
        <v>166.58600000000001</v>
      </c>
      <c r="K116" s="69">
        <v>146.23400000000001</v>
      </c>
      <c r="L116" s="37">
        <v>196.06800000000001</v>
      </c>
      <c r="M116" s="37">
        <v>181.10499999999999</v>
      </c>
      <c r="N116" s="76">
        <f t="shared" si="7"/>
        <v>543.75900000000001</v>
      </c>
      <c r="O116" s="37">
        <f t="shared" si="8"/>
        <v>1087.518</v>
      </c>
      <c r="R116" s="1">
        <f>D116*'2011 growth function'!$X$7-'2011 growth function'!$X$8</f>
        <v>1154.8069503999998</v>
      </c>
      <c r="S116" s="1">
        <f t="shared" si="6"/>
        <v>0.94173142932964482</v>
      </c>
    </row>
    <row r="117" spans="1:59" s="3" customFormat="1" ht="15.75" thickBot="1" x14ac:dyDescent="0.3">
      <c r="A117" s="34" t="s">
        <v>11</v>
      </c>
      <c r="B117" s="34"/>
      <c r="C117" s="34"/>
      <c r="D117" s="34">
        <v>308.90699999999998</v>
      </c>
      <c r="E117" s="34">
        <v>315.65600000000001</v>
      </c>
      <c r="F117" s="34">
        <v>189.684</v>
      </c>
      <c r="G117" s="34">
        <v>270.10700000000003</v>
      </c>
      <c r="H117" s="48">
        <v>205.80799999999999</v>
      </c>
      <c r="I117" s="35"/>
      <c r="J117" s="34">
        <v>169.07499999999999</v>
      </c>
      <c r="K117" s="72">
        <v>146.91300000000001</v>
      </c>
      <c r="L117" s="34">
        <v>196.56200000000001</v>
      </c>
      <c r="M117" s="34">
        <v>152.06200000000001</v>
      </c>
      <c r="N117" s="79">
        <f t="shared" si="7"/>
        <v>517.69900000000007</v>
      </c>
      <c r="O117" s="34">
        <f t="shared" si="8"/>
        <v>1035.3980000000001</v>
      </c>
      <c r="R117" s="3">
        <f>D117*'2011 growth function'!$X$7-'2011 growth function'!$X$8</f>
        <v>1106.6886591999998</v>
      </c>
      <c r="S117" s="3">
        <f t="shared" si="6"/>
        <v>0.93558200980252737</v>
      </c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</row>
    <row r="118" spans="1:59" ht="15.75" thickTop="1" x14ac:dyDescent="0.25">
      <c r="A118" s="37" t="s">
        <v>12</v>
      </c>
      <c r="B118" s="30"/>
      <c r="C118" s="30" t="s">
        <v>1</v>
      </c>
      <c r="D118" s="30">
        <v>255.989</v>
      </c>
      <c r="E118" s="30">
        <v>275.89999999999998</v>
      </c>
      <c r="F118" s="30">
        <v>181.036</v>
      </c>
      <c r="G118" s="30">
        <v>229.124</v>
      </c>
      <c r="H118" s="46">
        <v>231.91499999999999</v>
      </c>
      <c r="I118" s="31"/>
      <c r="J118" s="30">
        <v>96.001000000000005</v>
      </c>
      <c r="K118" s="69">
        <v>28.071000000000002</v>
      </c>
      <c r="L118" s="37">
        <v>72.27</v>
      </c>
      <c r="M118" s="37">
        <v>27.824999999999999</v>
      </c>
      <c r="N118" s="76">
        <f t="shared" si="7"/>
        <v>196.096</v>
      </c>
      <c r="O118" s="37">
        <f t="shared" si="8"/>
        <v>392.19200000000001</v>
      </c>
      <c r="R118" s="1">
        <f>D118*'2011 growth function'!$X$7-'2011 growth function'!$X$8</f>
        <v>707.39059840000004</v>
      </c>
      <c r="S118" s="1">
        <f t="shared" si="6"/>
        <v>0.55442071309270036</v>
      </c>
    </row>
    <row r="119" spans="1:59" x14ac:dyDescent="0.25">
      <c r="A119" s="37" t="s">
        <v>12</v>
      </c>
      <c r="B119" s="30"/>
      <c r="C119" s="30"/>
      <c r="D119" s="30">
        <v>269.63200000000001</v>
      </c>
      <c r="E119" s="30">
        <v>302.23200000000003</v>
      </c>
      <c r="F119" s="30">
        <v>166.72900000000001</v>
      </c>
      <c r="G119" s="30">
        <v>233.298</v>
      </c>
      <c r="H119" s="46">
        <v>232.404</v>
      </c>
      <c r="I119" s="31"/>
      <c r="J119" s="30">
        <v>77.305999999999997</v>
      </c>
      <c r="K119" s="69">
        <v>18.963999999999999</v>
      </c>
      <c r="L119" s="37">
        <v>68.215000000000003</v>
      </c>
      <c r="M119" s="37">
        <v>34.572000000000003</v>
      </c>
      <c r="N119" s="76">
        <f t="shared" si="7"/>
        <v>180.09300000000002</v>
      </c>
      <c r="O119" s="37">
        <f t="shared" si="8"/>
        <v>360.18600000000004</v>
      </c>
      <c r="R119" s="1">
        <f>D119*'2011 growth function'!$X$7-'2011 growth function'!$X$8</f>
        <v>810.33521919999998</v>
      </c>
      <c r="S119" s="1">
        <f t="shared" si="6"/>
        <v>0.44449012145318345</v>
      </c>
    </row>
    <row r="120" spans="1:59" x14ac:dyDescent="0.25">
      <c r="A120" s="37" t="s">
        <v>12</v>
      </c>
      <c r="B120" s="30"/>
      <c r="C120" s="30"/>
      <c r="D120" s="30">
        <v>254.05099999999999</v>
      </c>
      <c r="E120" s="30">
        <v>277.72199999999998</v>
      </c>
      <c r="F120" s="30">
        <v>175.01900000000001</v>
      </c>
      <c r="G120" s="30">
        <v>234.36</v>
      </c>
      <c r="H120" s="46">
        <v>224.65100000000001</v>
      </c>
      <c r="I120" s="31"/>
      <c r="J120" s="30">
        <v>76.177999999999997</v>
      </c>
      <c r="K120" s="69">
        <v>56.905999999999999</v>
      </c>
      <c r="L120" s="37">
        <v>103.35599999999999</v>
      </c>
      <c r="M120" s="37">
        <v>72.153999999999996</v>
      </c>
      <c r="N120" s="76">
        <f t="shared" si="7"/>
        <v>251.68799999999999</v>
      </c>
      <c r="O120" s="37">
        <f t="shared" si="8"/>
        <v>503.37599999999998</v>
      </c>
      <c r="R120" s="1">
        <f>D120*'2011 growth function'!$X$7-'2011 growth function'!$X$8</f>
        <v>692.76722559999985</v>
      </c>
      <c r="S120" s="1">
        <f t="shared" si="6"/>
        <v>0.72661636029913257</v>
      </c>
    </row>
    <row r="121" spans="1:59" x14ac:dyDescent="0.25">
      <c r="A121" s="37" t="s">
        <v>12</v>
      </c>
      <c r="B121" s="30"/>
      <c r="C121" s="32"/>
      <c r="D121" s="32">
        <v>248.91800000000001</v>
      </c>
      <c r="E121" s="32">
        <v>276.78800000000001</v>
      </c>
      <c r="F121" s="32">
        <v>133.666</v>
      </c>
      <c r="G121" s="32">
        <v>200.024</v>
      </c>
      <c r="H121" s="47">
        <v>240.708</v>
      </c>
      <c r="I121" s="33"/>
      <c r="J121" s="32">
        <v>91.617000000000004</v>
      </c>
      <c r="K121" s="70">
        <v>50.582999999999998</v>
      </c>
      <c r="L121" s="32">
        <v>89.765000000000001</v>
      </c>
      <c r="M121" s="32">
        <v>65.555999999999997</v>
      </c>
      <c r="N121" s="77">
        <f t="shared" si="7"/>
        <v>246.93799999999999</v>
      </c>
      <c r="O121" s="32">
        <f t="shared" si="8"/>
        <v>493.87599999999998</v>
      </c>
      <c r="R121" s="1">
        <f>D121*'2011 growth function'!$X$7-'2011 growth function'!$X$8</f>
        <v>654.03566080000019</v>
      </c>
      <c r="S121" s="1">
        <f t="shared" si="6"/>
        <v>0.75512090486916739</v>
      </c>
    </row>
    <row r="122" spans="1:59" x14ac:dyDescent="0.25">
      <c r="A122" s="37" t="s">
        <v>12</v>
      </c>
      <c r="B122" s="30"/>
      <c r="C122" s="30" t="s">
        <v>10</v>
      </c>
      <c r="D122" s="30">
        <v>281.327</v>
      </c>
      <c r="E122" s="30">
        <v>312.94900000000001</v>
      </c>
      <c r="F122" s="30">
        <v>155.85</v>
      </c>
      <c r="G122" s="30">
        <v>247.60599999999999</v>
      </c>
      <c r="H122" s="46">
        <v>249.67400000000001</v>
      </c>
      <c r="I122" s="31"/>
      <c r="J122" s="30">
        <v>113.39400000000001</v>
      </c>
      <c r="K122" s="71">
        <v>48.77</v>
      </c>
      <c r="L122" s="39">
        <v>104.071</v>
      </c>
      <c r="M122" s="39">
        <v>56.927</v>
      </c>
      <c r="N122" s="78">
        <f t="shared" si="7"/>
        <v>274.392</v>
      </c>
      <c r="O122" s="39">
        <f t="shared" si="8"/>
        <v>548.78399999999999</v>
      </c>
      <c r="R122" s="1">
        <f>D122*'2011 growth function'!$X$7-'2011 growth function'!$X$8</f>
        <v>898.58101120000015</v>
      </c>
      <c r="S122" s="1">
        <f t="shared" si="6"/>
        <v>0.6107228988370591</v>
      </c>
    </row>
    <row r="123" spans="1:59" x14ac:dyDescent="0.25">
      <c r="A123" s="37" t="s">
        <v>12</v>
      </c>
      <c r="B123" s="30"/>
      <c r="C123" s="30"/>
      <c r="D123" s="30">
        <v>279.32299999999998</v>
      </c>
      <c r="E123" s="30">
        <v>295.36500000000001</v>
      </c>
      <c r="F123" s="30">
        <v>151.12799999999999</v>
      </c>
      <c r="G123" s="30">
        <v>212.94800000000001</v>
      </c>
      <c r="H123" s="46">
        <v>226.76499999999999</v>
      </c>
      <c r="I123" s="31"/>
      <c r="J123" s="30">
        <v>75.781999999999996</v>
      </c>
      <c r="K123" s="69">
        <v>37.371000000000002</v>
      </c>
      <c r="L123" s="37">
        <v>90.91</v>
      </c>
      <c r="M123" s="37">
        <v>42.451000000000001</v>
      </c>
      <c r="N123" s="76">
        <f t="shared" si="7"/>
        <v>209.143</v>
      </c>
      <c r="O123" s="37">
        <f t="shared" si="8"/>
        <v>418.286</v>
      </c>
      <c r="R123" s="1">
        <f>D123*'2011 growth function'!$X$7-'2011 growth function'!$X$8</f>
        <v>883.45962880000002</v>
      </c>
      <c r="S123" s="1">
        <f t="shared" si="6"/>
        <v>0.47346362681920889</v>
      </c>
    </row>
    <row r="124" spans="1:59" x14ac:dyDescent="0.25">
      <c r="A124" s="37" t="s">
        <v>12</v>
      </c>
      <c r="B124" s="30"/>
      <c r="C124" s="30"/>
      <c r="D124" s="30">
        <v>260.161</v>
      </c>
      <c r="E124" s="30">
        <v>275.13600000000002</v>
      </c>
      <c r="F124" s="30">
        <v>157.53899999999999</v>
      </c>
      <c r="G124" s="30">
        <v>237.43</v>
      </c>
      <c r="H124" s="46">
        <v>250.88800000000001</v>
      </c>
      <c r="I124" s="31"/>
      <c r="J124" s="30">
        <v>88.126000000000005</v>
      </c>
      <c r="K124" s="69">
        <v>34.767000000000003</v>
      </c>
      <c r="L124" s="37">
        <v>95.138999999999996</v>
      </c>
      <c r="M124" s="37">
        <v>47.16</v>
      </c>
      <c r="N124" s="76">
        <f t="shared" si="7"/>
        <v>230.42499999999998</v>
      </c>
      <c r="O124" s="37">
        <f t="shared" si="8"/>
        <v>460.84999999999997</v>
      </c>
      <c r="R124" s="1">
        <f>D124*'2011 growth function'!$X$7-'2011 growth function'!$X$8</f>
        <v>738.87084159999995</v>
      </c>
      <c r="S124" s="1">
        <f t="shared" si="6"/>
        <v>0.6237220012662088</v>
      </c>
    </row>
    <row r="125" spans="1:59" x14ac:dyDescent="0.25">
      <c r="A125" s="37" t="s">
        <v>12</v>
      </c>
      <c r="B125" s="30"/>
      <c r="C125" s="32"/>
      <c r="D125" s="32">
        <v>258.05200000000002</v>
      </c>
      <c r="E125" s="32">
        <v>266.15300000000002</v>
      </c>
      <c r="F125" s="32">
        <v>172.077</v>
      </c>
      <c r="G125" s="32">
        <v>247.73500000000001</v>
      </c>
      <c r="H125" s="47">
        <v>225.76499999999999</v>
      </c>
      <c r="I125" s="33"/>
      <c r="J125" s="32">
        <v>112.14</v>
      </c>
      <c r="K125" s="70">
        <v>60.904000000000003</v>
      </c>
      <c r="L125" s="32">
        <v>114.973</v>
      </c>
      <c r="M125" s="32">
        <v>57.078000000000003</v>
      </c>
      <c r="N125" s="77">
        <f t="shared" si="7"/>
        <v>284.19100000000003</v>
      </c>
      <c r="O125" s="32">
        <f t="shared" si="8"/>
        <v>568.38200000000006</v>
      </c>
      <c r="R125" s="1">
        <f>D125*'2011 growth function'!$X$7-'2011 growth function'!$X$8</f>
        <v>722.95717120000018</v>
      </c>
      <c r="S125" s="1">
        <f t="shared" si="6"/>
        <v>0.78619041713988591</v>
      </c>
    </row>
    <row r="126" spans="1:59" x14ac:dyDescent="0.25">
      <c r="A126" s="37" t="s">
        <v>12</v>
      </c>
      <c r="B126" s="30"/>
      <c r="C126" s="30" t="s">
        <v>2</v>
      </c>
      <c r="D126" s="30">
        <v>270.70299999999997</v>
      </c>
      <c r="E126" s="30">
        <v>278.80900000000003</v>
      </c>
      <c r="F126" s="30">
        <v>174.64400000000001</v>
      </c>
      <c r="G126" s="30">
        <v>209.268</v>
      </c>
      <c r="H126" s="46">
        <v>221.41800000000001</v>
      </c>
      <c r="I126" s="31"/>
      <c r="J126" s="30">
        <v>56.085999999999999</v>
      </c>
      <c r="K126" s="71">
        <v>10.074999999999999</v>
      </c>
      <c r="L126" s="39">
        <v>66.147999999999996</v>
      </c>
      <c r="M126" s="39">
        <v>22.015000000000001</v>
      </c>
      <c r="N126" s="78">
        <f t="shared" si="7"/>
        <v>144.249</v>
      </c>
      <c r="O126" s="39">
        <f t="shared" si="8"/>
        <v>288.49799999999999</v>
      </c>
      <c r="R126" s="1">
        <f>D126*'2011 growth function'!$X$7-'2011 growth function'!$X$8</f>
        <v>818.41655679999985</v>
      </c>
      <c r="S126" s="1">
        <f t="shared" si="6"/>
        <v>0.35250753128458706</v>
      </c>
    </row>
    <row r="127" spans="1:59" x14ac:dyDescent="0.25">
      <c r="A127" s="37" t="s">
        <v>12</v>
      </c>
      <c r="B127" s="30"/>
      <c r="C127" s="30"/>
      <c r="D127" s="30">
        <v>276.46100000000001</v>
      </c>
      <c r="E127" s="30">
        <v>306</v>
      </c>
      <c r="F127" s="30">
        <v>170.41200000000001</v>
      </c>
      <c r="G127" s="30">
        <v>262.57600000000002</v>
      </c>
      <c r="H127" s="46">
        <v>254.45699999999999</v>
      </c>
      <c r="I127" s="31"/>
      <c r="J127" s="30">
        <v>130.827</v>
      </c>
      <c r="K127" s="69">
        <v>23.277999999999999</v>
      </c>
      <c r="L127" s="37">
        <v>64.588999999999999</v>
      </c>
      <c r="M127" s="37">
        <v>81.802999999999997</v>
      </c>
      <c r="N127" s="76">
        <f t="shared" si="7"/>
        <v>277.21899999999999</v>
      </c>
      <c r="O127" s="37">
        <f t="shared" si="8"/>
        <v>554.43799999999999</v>
      </c>
      <c r="R127" s="1">
        <f>D127*'2011 growth function'!$X$7-'2011 growth function'!$X$8</f>
        <v>861.86412160000032</v>
      </c>
      <c r="S127" s="1">
        <f t="shared" si="6"/>
        <v>0.64330094049015318</v>
      </c>
    </row>
    <row r="128" spans="1:59" x14ac:dyDescent="0.25">
      <c r="A128" s="37" t="s">
        <v>12</v>
      </c>
      <c r="B128" s="30"/>
      <c r="C128" s="30"/>
      <c r="D128" s="30">
        <v>245.934</v>
      </c>
      <c r="E128" s="30">
        <v>267.57799999999997</v>
      </c>
      <c r="F128" s="30">
        <v>170.291</v>
      </c>
      <c r="G128" s="30">
        <v>233.48</v>
      </c>
      <c r="H128" s="46">
        <v>217.60900000000001</v>
      </c>
      <c r="I128" s="31"/>
      <c r="J128" s="30">
        <v>103.086</v>
      </c>
      <c r="K128" s="69">
        <v>25.062999999999999</v>
      </c>
      <c r="L128" s="37">
        <v>78.731999999999999</v>
      </c>
      <c r="M128" s="37">
        <v>68.799000000000007</v>
      </c>
      <c r="N128" s="76">
        <f t="shared" si="7"/>
        <v>250.61699999999999</v>
      </c>
      <c r="O128" s="37">
        <f t="shared" si="8"/>
        <v>501.23399999999998</v>
      </c>
      <c r="R128" s="1">
        <f>D128*'2011 growth function'!$X$7-'2011 growth function'!$X$8</f>
        <v>631.51959039999997</v>
      </c>
      <c r="S128" s="1">
        <f t="shared" si="6"/>
        <v>0.79369509294639928</v>
      </c>
    </row>
    <row r="129" spans="1:59" x14ac:dyDescent="0.25">
      <c r="A129" s="37" t="s">
        <v>12</v>
      </c>
      <c r="B129" s="30"/>
      <c r="C129" s="32"/>
      <c r="D129" s="32">
        <v>331.97</v>
      </c>
      <c r="E129" s="32">
        <v>331.74700000000001</v>
      </c>
      <c r="F129" s="32">
        <v>207.13900000000001</v>
      </c>
      <c r="G129" s="32">
        <v>292.23099999999999</v>
      </c>
      <c r="H129" s="47">
        <v>237.81</v>
      </c>
      <c r="I129" s="33"/>
      <c r="J129" s="32">
        <v>185.03399999999999</v>
      </c>
      <c r="K129" s="70">
        <v>109.691</v>
      </c>
      <c r="L129" s="32">
        <v>174.78800000000001</v>
      </c>
      <c r="M129" s="32">
        <v>137.20500000000001</v>
      </c>
      <c r="N129" s="77">
        <f t="shared" si="7"/>
        <v>497.02700000000004</v>
      </c>
      <c r="O129" s="32">
        <f t="shared" si="8"/>
        <v>994.05400000000009</v>
      </c>
      <c r="R129" s="1">
        <f>D129*'2011 growth function'!$X$7-'2011 growth function'!$X$8</f>
        <v>1280.7128320000004</v>
      </c>
      <c r="S129" s="1">
        <f t="shared" si="6"/>
        <v>0.77617243706979566</v>
      </c>
    </row>
    <row r="130" spans="1:59" x14ac:dyDescent="0.25">
      <c r="A130" s="37" t="s">
        <v>12</v>
      </c>
      <c r="B130" s="30"/>
      <c r="C130" s="30" t="s">
        <v>3</v>
      </c>
      <c r="D130" s="30">
        <v>220.77500000000001</v>
      </c>
      <c r="E130" s="30">
        <v>231.601</v>
      </c>
      <c r="F130" s="30">
        <v>150.28899999999999</v>
      </c>
      <c r="G130" s="30">
        <v>198.59700000000001</v>
      </c>
      <c r="H130" s="46">
        <v>227.90700000000001</v>
      </c>
      <c r="I130" s="31"/>
      <c r="J130" s="30">
        <v>51.939</v>
      </c>
      <c r="K130" s="71">
        <v>0</v>
      </c>
      <c r="L130" s="39">
        <v>44.526000000000003</v>
      </c>
      <c r="M130" s="39">
        <v>8.41</v>
      </c>
      <c r="N130" s="78">
        <f t="shared" si="7"/>
        <v>104.875</v>
      </c>
      <c r="O130" s="39">
        <f t="shared" si="8"/>
        <v>209.75</v>
      </c>
      <c r="R130" s="1">
        <f>D130*'2011 growth function'!$X$7-'2011 growth function'!$X$8</f>
        <v>441.67984000000001</v>
      </c>
      <c r="S130" s="1">
        <f t="shared" si="6"/>
        <v>0.47489149606647202</v>
      </c>
    </row>
    <row r="131" spans="1:59" x14ac:dyDescent="0.25">
      <c r="A131" s="37" t="s">
        <v>12</v>
      </c>
      <c r="B131" s="30"/>
      <c r="C131" s="30"/>
      <c r="D131" s="30">
        <v>265.834</v>
      </c>
      <c r="E131" s="30">
        <v>276.65600000000001</v>
      </c>
      <c r="F131" s="30">
        <v>169.06899999999999</v>
      </c>
      <c r="G131" s="30">
        <v>222.12</v>
      </c>
      <c r="H131" s="46">
        <v>238.99799999999999</v>
      </c>
      <c r="I131" s="31"/>
      <c r="J131" s="30">
        <v>39.670999999999999</v>
      </c>
      <c r="K131" s="69">
        <v>9.9260000000000002</v>
      </c>
      <c r="L131" s="37">
        <v>57.908999999999999</v>
      </c>
      <c r="M131" s="37">
        <v>12.93</v>
      </c>
      <c r="N131" s="76">
        <f t="shared" si="7"/>
        <v>110.50999999999999</v>
      </c>
      <c r="O131" s="37">
        <f t="shared" si="8"/>
        <v>221.01999999999998</v>
      </c>
      <c r="R131" s="1">
        <f>D131*'2011 growth function'!$X$7-'2011 growth function'!$X$8</f>
        <v>781.67703040000015</v>
      </c>
      <c r="S131" s="1">
        <f t="shared" si="6"/>
        <v>0.28275104858447681</v>
      </c>
    </row>
    <row r="132" spans="1:59" x14ac:dyDescent="0.25">
      <c r="A132" s="37" t="s">
        <v>12</v>
      </c>
      <c r="B132" s="30"/>
      <c r="C132" s="30"/>
      <c r="D132" s="30">
        <v>278.90600000000001</v>
      </c>
      <c r="E132" s="30">
        <v>286.45299999999997</v>
      </c>
      <c r="F132" s="30">
        <v>161.54400000000001</v>
      </c>
      <c r="G132" s="30">
        <v>216.113</v>
      </c>
      <c r="H132" s="46">
        <v>240.99199999999999</v>
      </c>
      <c r="I132" s="31"/>
      <c r="J132" s="30">
        <v>54.637999999999998</v>
      </c>
      <c r="K132" s="69">
        <v>11.997999999999999</v>
      </c>
      <c r="L132" s="37">
        <v>66.292000000000002</v>
      </c>
      <c r="M132" s="37">
        <v>24.210999999999999</v>
      </c>
      <c r="N132" s="76">
        <f t="shared" si="7"/>
        <v>145.14100000000002</v>
      </c>
      <c r="O132" s="37">
        <f t="shared" si="8"/>
        <v>290.28200000000004</v>
      </c>
      <c r="R132" s="1">
        <f>D132*'2011 growth function'!$X$7-'2011 growth function'!$X$8</f>
        <v>880.31311359999995</v>
      </c>
      <c r="S132" s="1">
        <f t="shared" si="6"/>
        <v>0.32974858094855042</v>
      </c>
    </row>
    <row r="133" spans="1:59" x14ac:dyDescent="0.25">
      <c r="A133" s="37" t="s">
        <v>12</v>
      </c>
      <c r="B133" s="30"/>
      <c r="C133" s="32"/>
      <c r="D133" s="32">
        <v>267.39100000000002</v>
      </c>
      <c r="E133" s="32">
        <v>279.52300000000002</v>
      </c>
      <c r="F133" s="32">
        <v>172.054</v>
      </c>
      <c r="G133" s="32">
        <v>225.809</v>
      </c>
      <c r="H133" s="47">
        <v>240.995</v>
      </c>
      <c r="I133" s="33"/>
      <c r="J133" s="32">
        <v>57.917999999999999</v>
      </c>
      <c r="K133" s="70">
        <v>28.164000000000001</v>
      </c>
      <c r="L133" s="32">
        <v>75.418000000000006</v>
      </c>
      <c r="M133" s="32">
        <v>35.192</v>
      </c>
      <c r="N133" s="77">
        <f t="shared" si="7"/>
        <v>168.52800000000002</v>
      </c>
      <c r="O133" s="32">
        <f t="shared" si="8"/>
        <v>337.05600000000004</v>
      </c>
      <c r="R133" s="1">
        <f>D133*'2011 growth function'!$X$7-'2011 growth function'!$X$8</f>
        <v>793.42552960000012</v>
      </c>
      <c r="S133" s="1">
        <f t="shared" si="6"/>
        <v>0.42481113529321957</v>
      </c>
    </row>
    <row r="134" spans="1:59" x14ac:dyDescent="0.25">
      <c r="A134" s="37" t="s">
        <v>12</v>
      </c>
      <c r="B134" s="30"/>
      <c r="C134" s="30" t="s">
        <v>4</v>
      </c>
      <c r="D134" s="30">
        <v>273.74799999999999</v>
      </c>
      <c r="E134" s="30">
        <v>282.91899999999998</v>
      </c>
      <c r="F134" s="30">
        <v>189.73099999999999</v>
      </c>
      <c r="G134" s="30">
        <v>231.04</v>
      </c>
      <c r="H134" s="46">
        <v>221.102</v>
      </c>
      <c r="I134" s="31"/>
      <c r="J134" s="30">
        <v>72.366</v>
      </c>
      <c r="K134" s="71">
        <v>27.12</v>
      </c>
      <c r="L134" s="39">
        <v>63.917999999999999</v>
      </c>
      <c r="M134" s="39">
        <v>25.702999999999999</v>
      </c>
      <c r="N134" s="78">
        <f t="shared" si="7"/>
        <v>161.98699999999999</v>
      </c>
      <c r="O134" s="39">
        <f t="shared" si="8"/>
        <v>323.97399999999999</v>
      </c>
      <c r="R134" s="1">
        <f>D134*'2011 growth function'!$X$7-'2011 growth function'!$X$8</f>
        <v>841.39290879999976</v>
      </c>
      <c r="S134" s="1">
        <f t="shared" si="6"/>
        <v>0.38504484244115378</v>
      </c>
    </row>
    <row r="135" spans="1:59" x14ac:dyDescent="0.25">
      <c r="A135" s="37" t="s">
        <v>12</v>
      </c>
      <c r="B135" s="30"/>
      <c r="C135" s="30"/>
      <c r="D135" s="30">
        <v>291.69400000000002</v>
      </c>
      <c r="E135" s="30">
        <v>308.62</v>
      </c>
      <c r="F135" s="30">
        <v>199.078</v>
      </c>
      <c r="G135" s="30">
        <v>249.24100000000001</v>
      </c>
      <c r="H135" s="46">
        <v>237.31100000000001</v>
      </c>
      <c r="I135" s="31"/>
      <c r="J135" s="30">
        <v>74.165000000000006</v>
      </c>
      <c r="K135" s="69">
        <v>21.585999999999999</v>
      </c>
      <c r="L135" s="37">
        <v>63.441000000000003</v>
      </c>
      <c r="M135" s="37">
        <v>27.216000000000001</v>
      </c>
      <c r="N135" s="76">
        <f t="shared" si="7"/>
        <v>164.822</v>
      </c>
      <c r="O135" s="37">
        <f t="shared" si="8"/>
        <v>329.64400000000001</v>
      </c>
      <c r="R135" s="1">
        <f>D135*'2011 growth function'!$X$7-'2011 growth function'!$X$8</f>
        <v>976.80624640000019</v>
      </c>
      <c r="S135" s="1">
        <f t="shared" ref="S135:S166" si="9">O135/R135</f>
        <v>0.33747122442643701</v>
      </c>
    </row>
    <row r="136" spans="1:59" x14ac:dyDescent="0.25">
      <c r="A136" s="37" t="s">
        <v>12</v>
      </c>
      <c r="B136" s="30"/>
      <c r="C136" s="30"/>
      <c r="D136" s="30">
        <v>269.68700000000001</v>
      </c>
      <c r="E136" s="30">
        <v>283.20100000000002</v>
      </c>
      <c r="F136" s="30">
        <v>179.36600000000001</v>
      </c>
      <c r="G136" s="30">
        <v>226.48599999999999</v>
      </c>
      <c r="H136" s="46">
        <v>242.798</v>
      </c>
      <c r="I136" s="31"/>
      <c r="J136" s="30">
        <v>97.635000000000005</v>
      </c>
      <c r="K136" s="69">
        <v>27.952000000000002</v>
      </c>
      <c r="L136" s="37">
        <v>75.293000000000006</v>
      </c>
      <c r="M136" s="37">
        <v>38.378</v>
      </c>
      <c r="N136" s="76">
        <f t="shared" si="7"/>
        <v>211.30599999999998</v>
      </c>
      <c r="O136" s="37">
        <f t="shared" si="8"/>
        <v>422.61199999999997</v>
      </c>
      <c r="R136" s="1">
        <f>D136*'2011 growth function'!$X$7-'2011 growth function'!$X$8</f>
        <v>810.75022720000015</v>
      </c>
      <c r="S136" s="1">
        <f t="shared" si="9"/>
        <v>0.52126041513368304</v>
      </c>
    </row>
    <row r="137" spans="1:59" s="3" customFormat="1" ht="15.75" thickBot="1" x14ac:dyDescent="0.3">
      <c r="A137" s="34" t="s">
        <v>12</v>
      </c>
      <c r="B137" s="34"/>
      <c r="C137" s="34"/>
      <c r="D137" s="34">
        <v>250.09</v>
      </c>
      <c r="E137" s="34">
        <v>282.74900000000002</v>
      </c>
      <c r="F137" s="34">
        <v>174.47</v>
      </c>
      <c r="G137" s="34">
        <v>240.09299999999999</v>
      </c>
      <c r="H137" s="48">
        <v>212.30199999999999</v>
      </c>
      <c r="I137" s="35"/>
      <c r="J137" s="34">
        <v>94.766000000000005</v>
      </c>
      <c r="K137" s="72">
        <v>53.338999999999999</v>
      </c>
      <c r="L137" s="34">
        <v>102.303</v>
      </c>
      <c r="M137" s="34">
        <v>42.972000000000001</v>
      </c>
      <c r="N137" s="79">
        <f t="shared" si="7"/>
        <v>240.04100000000003</v>
      </c>
      <c r="O137" s="34">
        <f t="shared" si="8"/>
        <v>480.08200000000005</v>
      </c>
      <c r="R137" s="3">
        <f>D137*'2011 growth function'!$X$7-'2011 growth function'!$X$8</f>
        <v>662.8791040000001</v>
      </c>
      <c r="S137" s="3">
        <f t="shared" si="9"/>
        <v>0.72423764318870421</v>
      </c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</row>
    <row r="138" spans="1:59" ht="15.75" thickTop="1" x14ac:dyDescent="0.25">
      <c r="A138" s="37" t="s">
        <v>13</v>
      </c>
      <c r="B138" s="30"/>
      <c r="C138" s="30" t="s">
        <v>1</v>
      </c>
      <c r="D138" s="30">
        <v>257.11599999999999</v>
      </c>
      <c r="E138" s="30">
        <v>285.62799999999999</v>
      </c>
      <c r="F138" s="30">
        <v>189.994</v>
      </c>
      <c r="G138" s="30">
        <v>241.494</v>
      </c>
      <c r="H138" s="46">
        <v>241.40799999999999</v>
      </c>
      <c r="I138" s="31"/>
      <c r="J138" s="30">
        <v>95.540999999999997</v>
      </c>
      <c r="K138" s="69">
        <v>16.93</v>
      </c>
      <c r="L138" s="37">
        <v>69.837000000000003</v>
      </c>
      <c r="M138" s="37">
        <v>26.539000000000001</v>
      </c>
      <c r="N138" s="76">
        <f t="shared" si="7"/>
        <v>191.91699999999997</v>
      </c>
      <c r="O138" s="37">
        <f t="shared" si="8"/>
        <v>383.83399999999995</v>
      </c>
      <c r="R138" s="1">
        <f>D138*'2011 growth function'!$X$7-'2011 growth function'!$X$8</f>
        <v>715.89448959999982</v>
      </c>
      <c r="S138" s="1">
        <f t="shared" si="9"/>
        <v>0.5361600146055937</v>
      </c>
    </row>
    <row r="139" spans="1:59" x14ac:dyDescent="0.25">
      <c r="A139" s="37" t="s">
        <v>13</v>
      </c>
      <c r="B139" s="30"/>
      <c r="C139" s="30"/>
      <c r="D139" s="30">
        <v>264.37799999999999</v>
      </c>
      <c r="E139" s="30">
        <v>289.06200000000001</v>
      </c>
      <c r="F139" s="30">
        <v>175.02699999999999</v>
      </c>
      <c r="G139" s="30">
        <v>231.64599999999999</v>
      </c>
      <c r="H139" s="46">
        <v>243.137</v>
      </c>
      <c r="I139" s="31"/>
      <c r="J139" s="30">
        <v>93.040999999999997</v>
      </c>
      <c r="K139" s="69">
        <v>24.914999999999999</v>
      </c>
      <c r="L139" s="37">
        <v>83.593999999999994</v>
      </c>
      <c r="M139" s="37">
        <v>39.094000000000001</v>
      </c>
      <c r="N139" s="76">
        <f t="shared" si="7"/>
        <v>215.72899999999998</v>
      </c>
      <c r="O139" s="37">
        <f t="shared" si="8"/>
        <v>431.45799999999997</v>
      </c>
      <c r="R139" s="1">
        <f>D139*'2011 growth function'!$X$7-'2011 growth function'!$X$8</f>
        <v>770.69063679999999</v>
      </c>
      <c r="S139" s="1">
        <f t="shared" si="9"/>
        <v>0.55983293347310581</v>
      </c>
    </row>
    <row r="140" spans="1:59" x14ac:dyDescent="0.25">
      <c r="A140" s="37" t="s">
        <v>13</v>
      </c>
      <c r="B140" s="30"/>
      <c r="C140" s="30"/>
      <c r="D140" s="30">
        <v>256.37200000000001</v>
      </c>
      <c r="E140" s="30">
        <v>291.50099999999998</v>
      </c>
      <c r="F140" s="30">
        <v>165.12</v>
      </c>
      <c r="G140" s="30">
        <v>220.07900000000001</v>
      </c>
      <c r="H140" s="46">
        <v>230.14099999999999</v>
      </c>
      <c r="I140" s="31"/>
      <c r="J140" s="30">
        <v>70.165999999999997</v>
      </c>
      <c r="K140" s="69">
        <v>45.38</v>
      </c>
      <c r="L140" s="37">
        <v>68.956999999999994</v>
      </c>
      <c r="M140" s="37">
        <v>44.481999999999999</v>
      </c>
      <c r="N140" s="76">
        <f t="shared" si="7"/>
        <v>183.60499999999999</v>
      </c>
      <c r="O140" s="37">
        <f t="shared" si="8"/>
        <v>367.21</v>
      </c>
      <c r="R140" s="1">
        <f>D140*'2011 growth function'!$X$7-'2011 growth function'!$X$8</f>
        <v>710.28056320000019</v>
      </c>
      <c r="S140" s="1">
        <f t="shared" si="9"/>
        <v>0.51699288848004321</v>
      </c>
    </row>
    <row r="141" spans="1:59" x14ac:dyDescent="0.25">
      <c r="A141" s="37" t="s">
        <v>13</v>
      </c>
      <c r="B141" s="30"/>
      <c r="C141" s="32"/>
      <c r="D141" s="32">
        <v>266.73899999999998</v>
      </c>
      <c r="E141" s="32">
        <v>274.38400000000001</v>
      </c>
      <c r="F141" s="32">
        <v>185.554</v>
      </c>
      <c r="G141" s="32">
        <v>220.61099999999999</v>
      </c>
      <c r="H141" s="47">
        <v>224.744</v>
      </c>
      <c r="I141" s="33"/>
      <c r="J141" s="32">
        <v>83.763000000000005</v>
      </c>
      <c r="K141" s="70">
        <v>24.41</v>
      </c>
      <c r="L141" s="32">
        <v>60.790999999999997</v>
      </c>
      <c r="M141" s="32">
        <v>27.907</v>
      </c>
      <c r="N141" s="77">
        <f t="shared" si="7"/>
        <v>172.46100000000001</v>
      </c>
      <c r="O141" s="32">
        <f t="shared" si="8"/>
        <v>344.92200000000003</v>
      </c>
      <c r="R141" s="1">
        <f>D141*'2011 growth function'!$X$7-'2011 growth function'!$X$8</f>
        <v>788.50579839999978</v>
      </c>
      <c r="S141" s="1">
        <f t="shared" si="9"/>
        <v>0.43743749342097432</v>
      </c>
    </row>
    <row r="142" spans="1:59" x14ac:dyDescent="0.25">
      <c r="A142" s="37" t="s">
        <v>13</v>
      </c>
      <c r="B142" s="30"/>
      <c r="C142" s="30" t="s">
        <v>10</v>
      </c>
      <c r="D142" s="30">
        <v>263.62799999999999</v>
      </c>
      <c r="E142" s="30">
        <v>281.238</v>
      </c>
      <c r="F142" s="30">
        <v>119.977</v>
      </c>
      <c r="G142" s="30">
        <v>196.148</v>
      </c>
      <c r="H142" s="46">
        <v>214.28399999999999</v>
      </c>
      <c r="I142" s="31"/>
      <c r="J142" s="30">
        <v>58.634999999999998</v>
      </c>
      <c r="K142" s="71">
        <v>13.714</v>
      </c>
      <c r="L142" s="39">
        <v>65.873999999999995</v>
      </c>
      <c r="M142" s="39">
        <v>21.274999999999999</v>
      </c>
      <c r="N142" s="78">
        <f t="shared" si="7"/>
        <v>145.78399999999999</v>
      </c>
      <c r="O142" s="39">
        <f t="shared" si="8"/>
        <v>291.56799999999998</v>
      </c>
      <c r="R142" s="1">
        <f>D142*'2011 growth function'!$X$7-'2011 growth function'!$X$8</f>
        <v>765.03143679999994</v>
      </c>
      <c r="S142" s="1">
        <f t="shared" si="9"/>
        <v>0.38111897887435936</v>
      </c>
    </row>
    <row r="143" spans="1:59" x14ac:dyDescent="0.25">
      <c r="A143" s="37" t="s">
        <v>13</v>
      </c>
      <c r="B143" s="30"/>
      <c r="C143" s="30"/>
      <c r="D143" s="30">
        <v>273.55599999999998</v>
      </c>
      <c r="E143" s="30">
        <v>293.125</v>
      </c>
      <c r="F143" s="30">
        <v>150.245</v>
      </c>
      <c r="G143" s="30">
        <v>227.691</v>
      </c>
      <c r="H143" s="46">
        <v>228.46100000000001</v>
      </c>
      <c r="I143" s="31"/>
      <c r="J143" s="30">
        <v>77.557000000000002</v>
      </c>
      <c r="K143" s="69">
        <v>27.321000000000002</v>
      </c>
      <c r="L143" s="37">
        <v>67.95</v>
      </c>
      <c r="M143" s="37">
        <v>42.585000000000001</v>
      </c>
      <c r="N143" s="76">
        <f t="shared" si="7"/>
        <v>188.09200000000001</v>
      </c>
      <c r="O143" s="37">
        <f t="shared" si="8"/>
        <v>376.18400000000003</v>
      </c>
      <c r="R143" s="1">
        <f>D143*'2011 growth function'!$X$7-'2011 growth function'!$X$8</f>
        <v>839.94415359999971</v>
      </c>
      <c r="S143" s="1">
        <f t="shared" si="9"/>
        <v>0.44786787120033617</v>
      </c>
    </row>
    <row r="144" spans="1:59" x14ac:dyDescent="0.25">
      <c r="A144" s="37" t="s">
        <v>13</v>
      </c>
      <c r="B144" s="30"/>
      <c r="C144" s="30"/>
      <c r="D144" s="30">
        <v>252.33</v>
      </c>
      <c r="E144" s="30">
        <v>279.57299999999998</v>
      </c>
      <c r="F144" s="30">
        <v>167.84899999999999</v>
      </c>
      <c r="G144" s="30">
        <v>222.57599999999999</v>
      </c>
      <c r="H144" s="46">
        <v>221.47499999999999</v>
      </c>
      <c r="I144" s="31"/>
      <c r="J144" s="30">
        <v>88.850999999999999</v>
      </c>
      <c r="K144" s="69">
        <v>19.899999999999999</v>
      </c>
      <c r="L144" s="37">
        <v>76.018000000000001</v>
      </c>
      <c r="M144" s="37">
        <v>42.795999999999999</v>
      </c>
      <c r="N144" s="76">
        <f t="shared" si="7"/>
        <v>207.66499999999999</v>
      </c>
      <c r="O144" s="37">
        <f t="shared" si="8"/>
        <v>415.33</v>
      </c>
      <c r="R144" s="1">
        <f>D144*'2011 growth function'!$X$7-'2011 growth function'!$X$8</f>
        <v>679.78124800000023</v>
      </c>
      <c r="S144" s="1">
        <f t="shared" si="9"/>
        <v>0.61097595913678371</v>
      </c>
    </row>
    <row r="145" spans="1:59" x14ac:dyDescent="0.25">
      <c r="A145" s="37" t="s">
        <v>13</v>
      </c>
      <c r="B145" s="30"/>
      <c r="C145" s="32"/>
      <c r="D145" s="32">
        <v>240.38399999999999</v>
      </c>
      <c r="E145" s="32">
        <v>274.02999999999997</v>
      </c>
      <c r="F145" s="32">
        <v>161.45599999999999</v>
      </c>
      <c r="G145" s="32">
        <v>233.71799999999999</v>
      </c>
      <c r="H145" s="47">
        <v>228.22399999999999</v>
      </c>
      <c r="I145" s="33"/>
      <c r="J145" s="32">
        <v>58.198</v>
      </c>
      <c r="K145" s="70">
        <v>20.984999999999999</v>
      </c>
      <c r="L145" s="32">
        <v>71.951999999999998</v>
      </c>
      <c r="M145" s="32">
        <v>24.303000000000001</v>
      </c>
      <c r="N145" s="77">
        <f t="shared" si="7"/>
        <v>154.453</v>
      </c>
      <c r="O145" s="32">
        <f t="shared" si="8"/>
        <v>308.90600000000001</v>
      </c>
      <c r="R145" s="1">
        <f>D145*'2011 growth function'!$X$7-'2011 growth function'!$X$8</f>
        <v>589.64151040000002</v>
      </c>
      <c r="S145" s="1">
        <f t="shared" si="9"/>
        <v>0.52388781073171875</v>
      </c>
    </row>
    <row r="146" spans="1:59" x14ac:dyDescent="0.25">
      <c r="A146" s="37" t="s">
        <v>13</v>
      </c>
      <c r="B146" s="30"/>
      <c r="C146" s="30" t="s">
        <v>2</v>
      </c>
      <c r="D146" s="30">
        <v>276.99200000000002</v>
      </c>
      <c r="E146" s="30">
        <v>296.99299999999999</v>
      </c>
      <c r="F146" s="30">
        <v>128.54400000000001</v>
      </c>
      <c r="G146" s="30">
        <v>204.232</v>
      </c>
      <c r="H146" s="46">
        <v>230.56700000000001</v>
      </c>
      <c r="I146" s="31"/>
      <c r="J146" s="30">
        <v>67.334000000000003</v>
      </c>
      <c r="K146" s="71">
        <v>19.006</v>
      </c>
      <c r="L146" s="39">
        <v>67.376000000000005</v>
      </c>
      <c r="M146" s="39">
        <v>32.866999999999997</v>
      </c>
      <c r="N146" s="78">
        <f t="shared" si="7"/>
        <v>167.577</v>
      </c>
      <c r="O146" s="39">
        <f t="shared" si="8"/>
        <v>335.154</v>
      </c>
      <c r="R146" s="1">
        <f>D146*'2011 growth function'!$X$7-'2011 growth function'!$X$8</f>
        <v>865.8708352000001</v>
      </c>
      <c r="S146" s="1">
        <f t="shared" si="9"/>
        <v>0.38707158894269217</v>
      </c>
    </row>
    <row r="147" spans="1:59" x14ac:dyDescent="0.25">
      <c r="A147" s="37" t="s">
        <v>13</v>
      </c>
      <c r="B147" s="30"/>
      <c r="C147" s="30"/>
      <c r="D147" s="30">
        <v>275.39400000000001</v>
      </c>
      <c r="E147" s="30">
        <v>290.90699999999998</v>
      </c>
      <c r="F147" s="30">
        <v>177.94200000000001</v>
      </c>
      <c r="G147" s="30">
        <v>237.58500000000001</v>
      </c>
      <c r="H147" s="46">
        <v>240.61600000000001</v>
      </c>
      <c r="I147" s="31"/>
      <c r="J147" s="30">
        <v>75.287999999999997</v>
      </c>
      <c r="K147" s="69">
        <v>19.231000000000002</v>
      </c>
      <c r="L147" s="37">
        <v>85.331000000000003</v>
      </c>
      <c r="M147" s="37">
        <v>42.872</v>
      </c>
      <c r="N147" s="76">
        <f t="shared" si="7"/>
        <v>203.49099999999999</v>
      </c>
      <c r="O147" s="37">
        <f t="shared" si="8"/>
        <v>406.98199999999997</v>
      </c>
      <c r="R147" s="1">
        <f>D147*'2011 growth function'!$X$7-'2011 growth function'!$X$8</f>
        <v>853.81296640000005</v>
      </c>
      <c r="S147" s="1">
        <f t="shared" si="9"/>
        <v>0.47666411265220149</v>
      </c>
    </row>
    <row r="148" spans="1:59" x14ac:dyDescent="0.25">
      <c r="A148" s="37" t="s">
        <v>13</v>
      </c>
      <c r="B148" s="30"/>
      <c r="C148" s="30"/>
      <c r="D148" s="30">
        <v>277.61399999999998</v>
      </c>
      <c r="E148" s="30">
        <v>301.52</v>
      </c>
      <c r="F148" s="30">
        <v>188.01</v>
      </c>
      <c r="G148" s="30">
        <v>262.25799999999998</v>
      </c>
      <c r="H148" s="46">
        <v>254.61099999999999</v>
      </c>
      <c r="I148" s="31"/>
      <c r="J148" s="30">
        <v>78.664000000000001</v>
      </c>
      <c r="K148" s="69">
        <v>11.340999999999999</v>
      </c>
      <c r="L148" s="37">
        <v>51.453000000000003</v>
      </c>
      <c r="M148" s="37">
        <v>23.495000000000001</v>
      </c>
      <c r="N148" s="76">
        <f t="shared" si="7"/>
        <v>153.61200000000002</v>
      </c>
      <c r="O148" s="37">
        <f t="shared" si="8"/>
        <v>307.22400000000005</v>
      </c>
      <c r="R148" s="1">
        <f>D148*'2011 growth function'!$X$7-'2011 growth function'!$X$8</f>
        <v>870.56419839999967</v>
      </c>
      <c r="S148" s="1">
        <f t="shared" si="9"/>
        <v>0.35290217604243734</v>
      </c>
    </row>
    <row r="149" spans="1:59" x14ac:dyDescent="0.25">
      <c r="A149" s="37" t="s">
        <v>13</v>
      </c>
      <c r="B149" s="30"/>
      <c r="C149" s="32"/>
      <c r="D149" s="32">
        <v>276.78800000000001</v>
      </c>
      <c r="E149" s="32">
        <v>286.65100000000001</v>
      </c>
      <c r="F149" s="32">
        <v>146.041</v>
      </c>
      <c r="G149" s="32">
        <v>211.47399999999999</v>
      </c>
      <c r="H149" s="47">
        <v>254.691</v>
      </c>
      <c r="I149" s="33"/>
      <c r="J149" s="32">
        <v>69.194999999999993</v>
      </c>
      <c r="K149" s="70">
        <v>15.62</v>
      </c>
      <c r="L149" s="32">
        <v>65.956000000000003</v>
      </c>
      <c r="M149" s="32">
        <v>31.446999999999999</v>
      </c>
      <c r="N149" s="77">
        <f t="shared" si="7"/>
        <v>166.59800000000001</v>
      </c>
      <c r="O149" s="32">
        <f t="shared" si="8"/>
        <v>333.19600000000003</v>
      </c>
      <c r="R149" s="1">
        <f>D149*'2011 growth function'!$X$7-'2011 growth function'!$X$8</f>
        <v>864.3315328000001</v>
      </c>
      <c r="S149" s="1">
        <f t="shared" si="9"/>
        <v>0.38549559671924999</v>
      </c>
    </row>
    <row r="150" spans="1:59" x14ac:dyDescent="0.25">
      <c r="A150" s="37" t="s">
        <v>13</v>
      </c>
      <c r="B150" s="30"/>
      <c r="C150" s="30" t="s">
        <v>3</v>
      </c>
      <c r="D150" s="30">
        <v>261.45</v>
      </c>
      <c r="E150" s="30">
        <v>280.21800000000002</v>
      </c>
      <c r="F150" s="30">
        <v>159.69499999999999</v>
      </c>
      <c r="G150" s="30">
        <v>205.40199999999999</v>
      </c>
      <c r="H150" s="46">
        <v>231.16900000000001</v>
      </c>
      <c r="I150" s="31"/>
      <c r="J150" s="30">
        <v>41.796999999999997</v>
      </c>
      <c r="K150" s="71">
        <v>0</v>
      </c>
      <c r="L150" s="39">
        <v>41.424999999999997</v>
      </c>
      <c r="M150" s="39">
        <v>0</v>
      </c>
      <c r="N150" s="78">
        <f t="shared" si="7"/>
        <v>83.221999999999994</v>
      </c>
      <c r="O150" s="39">
        <f t="shared" si="8"/>
        <v>166.44399999999999</v>
      </c>
      <c r="R150" s="1">
        <f>D150*'2011 growth function'!$X$7-'2011 growth function'!$X$8</f>
        <v>748.5971199999999</v>
      </c>
      <c r="S150" s="1">
        <f t="shared" si="9"/>
        <v>0.2223412240752409</v>
      </c>
    </row>
    <row r="151" spans="1:59" x14ac:dyDescent="0.25">
      <c r="A151" s="37" t="s">
        <v>13</v>
      </c>
      <c r="B151" s="30"/>
      <c r="C151" s="30"/>
      <c r="D151" s="30">
        <v>276.16899999999998</v>
      </c>
      <c r="E151" s="30">
        <v>280.12</v>
      </c>
      <c r="F151" s="30">
        <v>191.16399999999999</v>
      </c>
      <c r="G151" s="30">
        <v>242.57499999999999</v>
      </c>
      <c r="H151" s="46">
        <v>229.352</v>
      </c>
      <c r="I151" s="31"/>
      <c r="J151" s="30">
        <v>33.213000000000001</v>
      </c>
      <c r="K151" s="69">
        <v>5.319</v>
      </c>
      <c r="L151" s="37">
        <v>54.23</v>
      </c>
      <c r="M151" s="37">
        <v>13.712999999999999</v>
      </c>
      <c r="N151" s="76">
        <f t="shared" si="7"/>
        <v>101.15599999999999</v>
      </c>
      <c r="O151" s="37">
        <f t="shared" si="8"/>
        <v>202.31199999999998</v>
      </c>
      <c r="R151" s="1">
        <f>D151*'2011 growth function'!$X$7-'2011 growth function'!$X$8</f>
        <v>859.66080639999996</v>
      </c>
      <c r="S151" s="1">
        <f t="shared" si="9"/>
        <v>0.235339332087526</v>
      </c>
    </row>
    <row r="152" spans="1:59" x14ac:dyDescent="0.25">
      <c r="A152" s="37" t="s">
        <v>13</v>
      </c>
      <c r="B152" s="30"/>
      <c r="C152" s="30"/>
      <c r="D152" s="30">
        <v>258.05200000000002</v>
      </c>
      <c r="E152" s="30">
        <v>266.64299999999997</v>
      </c>
      <c r="F152" s="30">
        <v>168.19499999999999</v>
      </c>
      <c r="G152" s="30">
        <v>222.81200000000001</v>
      </c>
      <c r="H152" s="46">
        <v>237.31800000000001</v>
      </c>
      <c r="I152" s="31"/>
      <c r="J152" s="30">
        <v>57.688000000000002</v>
      </c>
      <c r="K152" s="69">
        <v>19.265000000000001</v>
      </c>
      <c r="L152" s="37">
        <v>54.936999999999998</v>
      </c>
      <c r="M152" s="37">
        <v>13.06</v>
      </c>
      <c r="N152" s="76">
        <f t="shared" si="7"/>
        <v>125.685</v>
      </c>
      <c r="O152" s="37">
        <f t="shared" si="8"/>
        <v>251.37</v>
      </c>
      <c r="R152" s="1">
        <f>D152*'2011 growth function'!$X$7-'2011 growth function'!$X$8</f>
        <v>722.95717120000018</v>
      </c>
      <c r="S152" s="1">
        <f t="shared" si="9"/>
        <v>0.34769694528759376</v>
      </c>
    </row>
    <row r="153" spans="1:59" x14ac:dyDescent="0.25">
      <c r="A153" s="37" t="s">
        <v>13</v>
      </c>
      <c r="B153" s="30"/>
      <c r="C153" s="32"/>
      <c r="D153" s="32">
        <v>281.85300000000001</v>
      </c>
      <c r="E153" s="32">
        <v>278.61900000000003</v>
      </c>
      <c r="F153" s="32">
        <v>155.358</v>
      </c>
      <c r="G153" s="32">
        <v>228.042</v>
      </c>
      <c r="H153" s="47">
        <v>212.631</v>
      </c>
      <c r="I153" s="33"/>
      <c r="J153" s="32">
        <v>35.621000000000002</v>
      </c>
      <c r="K153" s="70">
        <v>0</v>
      </c>
      <c r="L153" s="32">
        <v>14.949</v>
      </c>
      <c r="M153" s="32">
        <v>12.118</v>
      </c>
      <c r="N153" s="77">
        <f t="shared" si="7"/>
        <v>62.688000000000002</v>
      </c>
      <c r="O153" s="32">
        <f t="shared" si="8"/>
        <v>125.376</v>
      </c>
      <c r="R153" s="1">
        <f>D153*'2011 growth function'!$X$7-'2011 growth function'!$X$8</f>
        <v>902.54999680000014</v>
      </c>
      <c r="S153" s="1">
        <f t="shared" si="9"/>
        <v>0.13891308010029566</v>
      </c>
    </row>
    <row r="154" spans="1:59" x14ac:dyDescent="0.25">
      <c r="A154" s="37" t="s">
        <v>13</v>
      </c>
      <c r="B154" s="30"/>
      <c r="C154" s="30" t="s">
        <v>4</v>
      </c>
      <c r="D154" s="30">
        <v>273.08100000000002</v>
      </c>
      <c r="E154" s="30">
        <v>291.39499999999998</v>
      </c>
      <c r="F154" s="30">
        <v>183.20699999999999</v>
      </c>
      <c r="G154" s="30">
        <v>247.952</v>
      </c>
      <c r="H154" s="46">
        <v>245.43899999999999</v>
      </c>
      <c r="I154" s="31"/>
      <c r="J154" s="30">
        <v>47.323</v>
      </c>
      <c r="K154" s="71">
        <v>6.9770000000000003</v>
      </c>
      <c r="L154" s="39">
        <v>61.481000000000002</v>
      </c>
      <c r="M154" s="39">
        <v>32.512999999999998</v>
      </c>
      <c r="N154" s="78">
        <f t="shared" si="7"/>
        <v>141.31700000000001</v>
      </c>
      <c r="O154" s="39">
        <f t="shared" si="8"/>
        <v>282.63400000000001</v>
      </c>
      <c r="R154" s="1">
        <f>D154*'2011 growth function'!$X$7-'2011 growth function'!$X$8</f>
        <v>836.35999360000028</v>
      </c>
      <c r="S154" s="1">
        <f t="shared" si="9"/>
        <v>0.33793342838343998</v>
      </c>
    </row>
    <row r="155" spans="1:59" x14ac:dyDescent="0.25">
      <c r="A155" s="37" t="s">
        <v>13</v>
      </c>
      <c r="B155" s="30"/>
      <c r="C155" s="30"/>
      <c r="D155" s="30">
        <v>261.70499999999998</v>
      </c>
      <c r="E155" s="30">
        <v>259.58499999999998</v>
      </c>
      <c r="F155" s="30">
        <v>183.34800000000001</v>
      </c>
      <c r="G155" s="30">
        <v>231.845</v>
      </c>
      <c r="H155" s="46">
        <v>250.45</v>
      </c>
      <c r="I155" s="31"/>
      <c r="J155" s="30">
        <v>38.316000000000003</v>
      </c>
      <c r="K155" s="69">
        <v>4.5149999999999997</v>
      </c>
      <c r="L155" s="37">
        <v>67.116</v>
      </c>
      <c r="M155" s="37">
        <v>14.685</v>
      </c>
      <c r="N155" s="76">
        <f t="shared" si="7"/>
        <v>120.117</v>
      </c>
      <c r="O155" s="37">
        <f t="shared" si="8"/>
        <v>240.23400000000001</v>
      </c>
      <c r="R155" s="1">
        <f>D155*'2011 growth function'!$X$7-'2011 growth function'!$X$8</f>
        <v>750.52124800000001</v>
      </c>
      <c r="S155" s="1">
        <f t="shared" si="9"/>
        <v>0.32008953862422829</v>
      </c>
    </row>
    <row r="156" spans="1:59" x14ac:dyDescent="0.25">
      <c r="A156" s="37" t="s">
        <v>13</v>
      </c>
      <c r="B156" s="30"/>
      <c r="C156" s="30"/>
      <c r="D156" s="30">
        <v>260.46499999999997</v>
      </c>
      <c r="E156" s="30">
        <v>287.774</v>
      </c>
      <c r="F156" s="30">
        <v>184.97</v>
      </c>
      <c r="G156" s="30">
        <v>241.64699999999999</v>
      </c>
      <c r="H156" s="46">
        <v>225.22200000000001</v>
      </c>
      <c r="I156" s="31"/>
      <c r="J156" s="30">
        <v>63.527999999999999</v>
      </c>
      <c r="K156" s="69">
        <v>16.32</v>
      </c>
      <c r="L156" s="37">
        <v>65.498000000000005</v>
      </c>
      <c r="M156" s="37">
        <v>24.773</v>
      </c>
      <c r="N156" s="76">
        <f t="shared" si="7"/>
        <v>153.79900000000001</v>
      </c>
      <c r="O156" s="37">
        <f t="shared" si="8"/>
        <v>307.59800000000001</v>
      </c>
      <c r="R156" s="1">
        <f>D156*'2011 growth function'!$X$7-'2011 growth function'!$X$8</f>
        <v>741.1647039999998</v>
      </c>
      <c r="S156" s="1">
        <f t="shared" si="9"/>
        <v>0.41501976327248324</v>
      </c>
    </row>
    <row r="157" spans="1:59" s="3" customFormat="1" ht="15.75" thickBot="1" x14ac:dyDescent="0.3">
      <c r="A157" s="34" t="s">
        <v>13</v>
      </c>
      <c r="B157" s="34"/>
      <c r="C157" s="34"/>
      <c r="D157" s="34">
        <v>266.90499999999997</v>
      </c>
      <c r="E157" s="34">
        <v>300.45699999999999</v>
      </c>
      <c r="F157" s="34">
        <v>181.96299999999999</v>
      </c>
      <c r="G157" s="34">
        <v>253.57900000000001</v>
      </c>
      <c r="H157" s="48">
        <v>244.17500000000001</v>
      </c>
      <c r="I157" s="35"/>
      <c r="J157" s="34">
        <v>62.057000000000002</v>
      </c>
      <c r="K157" s="72">
        <v>11.224</v>
      </c>
      <c r="L157" s="34">
        <v>43.982999999999997</v>
      </c>
      <c r="M157" s="34">
        <v>10.172000000000001</v>
      </c>
      <c r="N157" s="79">
        <f t="shared" si="7"/>
        <v>116.21199999999999</v>
      </c>
      <c r="O157" s="34">
        <f t="shared" si="8"/>
        <v>232.42399999999998</v>
      </c>
      <c r="R157" s="3">
        <f>D157*'2011 growth function'!$X$7-'2011 growth function'!$X$8</f>
        <v>789.75836799999979</v>
      </c>
      <c r="S157" s="3">
        <f t="shared" si="9"/>
        <v>0.29429760977220826</v>
      </c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</row>
    <row r="158" spans="1:59" ht="15.75" thickTop="1" x14ac:dyDescent="0.25">
      <c r="A158" s="30" t="s">
        <v>14</v>
      </c>
      <c r="B158" s="30"/>
      <c r="C158" s="30" t="s">
        <v>1</v>
      </c>
      <c r="D158" s="30">
        <v>264.39999999999998</v>
      </c>
      <c r="E158" s="30">
        <v>277.52100000000002</v>
      </c>
      <c r="F158" s="30">
        <v>184.155</v>
      </c>
      <c r="G158" s="30">
        <v>250.96799999999999</v>
      </c>
      <c r="H158" s="46">
        <v>238.452</v>
      </c>
      <c r="I158" s="31"/>
      <c r="J158" s="30">
        <v>70.45</v>
      </c>
      <c r="K158" s="69">
        <v>15.811999999999999</v>
      </c>
      <c r="L158" s="37">
        <v>58.23</v>
      </c>
      <c r="M158" s="37">
        <v>15.507</v>
      </c>
      <c r="N158" s="76">
        <f t="shared" si="7"/>
        <v>144.18700000000001</v>
      </c>
      <c r="O158" s="37">
        <f t="shared" si="8"/>
        <v>288.37400000000002</v>
      </c>
      <c r="R158" s="1">
        <f>D158*'2011 growth function'!$X$7-'2011 growth function'!$X$8</f>
        <v>770.85663999999997</v>
      </c>
      <c r="S158" s="1">
        <f t="shared" si="9"/>
        <v>0.37409549978060774</v>
      </c>
    </row>
    <row r="159" spans="1:59" x14ac:dyDescent="0.25">
      <c r="A159" s="30" t="s">
        <v>14</v>
      </c>
      <c r="B159" s="30"/>
      <c r="C159" s="30"/>
      <c r="D159" s="30">
        <v>254.255</v>
      </c>
      <c r="E159" s="30">
        <v>286.05099999999999</v>
      </c>
      <c r="F159" s="30">
        <v>161.518</v>
      </c>
      <c r="G159" s="30">
        <v>225.03800000000001</v>
      </c>
      <c r="H159" s="46">
        <v>235.68799999999999</v>
      </c>
      <c r="I159" s="31"/>
      <c r="J159" s="30">
        <v>78.956999999999994</v>
      </c>
      <c r="K159" s="69">
        <v>17.521999999999998</v>
      </c>
      <c r="L159" s="37">
        <v>79.200999999999993</v>
      </c>
      <c r="M159" s="37">
        <v>21.440999999999999</v>
      </c>
      <c r="N159" s="76">
        <f t="shared" si="7"/>
        <v>179.59899999999999</v>
      </c>
      <c r="O159" s="37">
        <f t="shared" si="8"/>
        <v>359.19799999999998</v>
      </c>
      <c r="R159" s="1">
        <f>D159*'2011 growth function'!$X$7-'2011 growth function'!$X$8</f>
        <v>694.30652800000007</v>
      </c>
      <c r="S159" s="1">
        <f t="shared" si="9"/>
        <v>0.51734786512046149</v>
      </c>
    </row>
    <row r="160" spans="1:59" x14ac:dyDescent="0.25">
      <c r="A160" s="30" t="s">
        <v>14</v>
      </c>
      <c r="B160" s="30"/>
      <c r="C160" s="30"/>
      <c r="D160" s="30">
        <v>275.74299999999999</v>
      </c>
      <c r="E160" s="30">
        <v>292.68599999999998</v>
      </c>
      <c r="F160" s="30">
        <v>185.114</v>
      </c>
      <c r="G160" s="30">
        <v>246.79499999999999</v>
      </c>
      <c r="H160" s="46">
        <v>226.904</v>
      </c>
      <c r="I160" s="31"/>
      <c r="J160" s="30">
        <v>71.269000000000005</v>
      </c>
      <c r="K160" s="69">
        <v>19.404</v>
      </c>
      <c r="L160" s="37">
        <v>67.581999999999994</v>
      </c>
      <c r="M160" s="37">
        <v>22.044</v>
      </c>
      <c r="N160" s="76">
        <f t="shared" si="7"/>
        <v>160.89500000000001</v>
      </c>
      <c r="O160" s="37">
        <f t="shared" si="8"/>
        <v>321.79000000000002</v>
      </c>
      <c r="R160" s="1">
        <f>D160*'2011 growth function'!$X$7-'2011 growth function'!$X$8</f>
        <v>856.44638079999982</v>
      </c>
      <c r="S160" s="1">
        <f t="shared" si="9"/>
        <v>0.37572696576686859</v>
      </c>
    </row>
    <row r="161" spans="1:19" x14ac:dyDescent="0.25">
      <c r="A161" s="30" t="s">
        <v>14</v>
      </c>
      <c r="B161" s="30"/>
      <c r="C161" s="32"/>
      <c r="D161" s="32">
        <v>255.85</v>
      </c>
      <c r="E161" s="32">
        <v>285.96699999999998</v>
      </c>
      <c r="F161" s="32">
        <v>179.88900000000001</v>
      </c>
      <c r="G161" s="32">
        <v>245.47900000000001</v>
      </c>
      <c r="H161" s="47">
        <v>242.10400000000001</v>
      </c>
      <c r="I161" s="33"/>
      <c r="J161" s="32">
        <v>79.254000000000005</v>
      </c>
      <c r="K161" s="70">
        <v>17.841999999999999</v>
      </c>
      <c r="L161" s="32">
        <v>56.752000000000002</v>
      </c>
      <c r="M161" s="32">
        <v>27.553999999999998</v>
      </c>
      <c r="N161" s="77">
        <f t="shared" si="7"/>
        <v>163.56</v>
      </c>
      <c r="O161" s="32">
        <f t="shared" si="8"/>
        <v>327.12</v>
      </c>
      <c r="R161" s="1">
        <f>D161*'2011 growth function'!$X$7-'2011 growth function'!$X$8</f>
        <v>706.34176000000002</v>
      </c>
      <c r="S161" s="1">
        <f t="shared" si="9"/>
        <v>0.46311859007175221</v>
      </c>
    </row>
    <row r="162" spans="1:19" x14ac:dyDescent="0.25">
      <c r="A162" s="30" t="s">
        <v>14</v>
      </c>
      <c r="B162" s="30"/>
      <c r="C162" s="30" t="s">
        <v>10</v>
      </c>
      <c r="D162" s="30">
        <v>236.126</v>
      </c>
      <c r="E162" s="30">
        <v>274.07600000000002</v>
      </c>
      <c r="F162" s="30">
        <v>147.87299999999999</v>
      </c>
      <c r="G162" s="30">
        <v>212.22399999999999</v>
      </c>
      <c r="H162" s="46">
        <v>227.56700000000001</v>
      </c>
      <c r="I162" s="31"/>
      <c r="J162" s="30">
        <v>43.457999999999998</v>
      </c>
      <c r="K162" s="71">
        <v>0</v>
      </c>
      <c r="L162" s="39">
        <v>51.826000000000001</v>
      </c>
      <c r="M162" s="39">
        <v>7.335</v>
      </c>
      <c r="N162" s="78">
        <f t="shared" si="7"/>
        <v>102.61899999999999</v>
      </c>
      <c r="O162" s="39">
        <f t="shared" si="8"/>
        <v>205.23799999999997</v>
      </c>
      <c r="R162" s="1">
        <f>D162*'2011 growth function'!$X$7-'2011 growth function'!$X$8</f>
        <v>557.51234560000012</v>
      </c>
      <c r="S162" s="1">
        <f t="shared" si="9"/>
        <v>0.36813175819294347</v>
      </c>
    </row>
    <row r="163" spans="1:19" x14ac:dyDescent="0.25">
      <c r="A163" s="30" t="s">
        <v>14</v>
      </c>
      <c r="B163" s="30"/>
      <c r="C163" s="30"/>
      <c r="D163" s="30">
        <v>279.00099999999998</v>
      </c>
      <c r="E163" s="30">
        <v>290.78899999999999</v>
      </c>
      <c r="F163" s="30">
        <v>179.71799999999999</v>
      </c>
      <c r="G163" s="30">
        <v>258</v>
      </c>
      <c r="H163" s="46">
        <v>237.93799999999999</v>
      </c>
      <c r="I163" s="31"/>
      <c r="J163" s="30">
        <v>61.131999999999998</v>
      </c>
      <c r="K163" s="69">
        <v>8.6189999999999998</v>
      </c>
      <c r="L163" s="37">
        <v>63.848999999999997</v>
      </c>
      <c r="M163" s="37">
        <v>20.385000000000002</v>
      </c>
      <c r="N163" s="76">
        <f t="shared" si="7"/>
        <v>145.36599999999999</v>
      </c>
      <c r="O163" s="37">
        <f t="shared" si="8"/>
        <v>290.73199999999997</v>
      </c>
      <c r="R163" s="1">
        <f>D163*'2011 growth function'!$X$7-'2011 growth function'!$X$8</f>
        <v>881.02994560000002</v>
      </c>
      <c r="S163" s="1">
        <f t="shared" si="9"/>
        <v>0.32999105359807646</v>
      </c>
    </row>
    <row r="164" spans="1:19" x14ac:dyDescent="0.25">
      <c r="A164" s="30" t="s">
        <v>14</v>
      </c>
      <c r="B164" s="30"/>
      <c r="C164" s="30"/>
      <c r="D164" s="30">
        <v>278.30500000000001</v>
      </c>
      <c r="E164" s="30">
        <v>300.005</v>
      </c>
      <c r="F164" s="30">
        <v>154.89099999999999</v>
      </c>
      <c r="G164" s="30">
        <v>220.39400000000001</v>
      </c>
      <c r="H164" s="46">
        <v>219.85</v>
      </c>
      <c r="I164" s="31"/>
      <c r="J164" s="30">
        <v>49.719000000000001</v>
      </c>
      <c r="K164" s="69">
        <v>8.3859999999999992</v>
      </c>
      <c r="L164" s="37">
        <v>59.817999999999998</v>
      </c>
      <c r="M164" s="37">
        <v>26.135000000000002</v>
      </c>
      <c r="N164" s="76">
        <f t="shared" si="7"/>
        <v>135.672</v>
      </c>
      <c r="O164" s="37">
        <f t="shared" si="8"/>
        <v>271.34399999999999</v>
      </c>
      <c r="R164" s="1">
        <f>D164*'2011 growth function'!$X$7-'2011 growth function'!$X$8</f>
        <v>875.77820799999995</v>
      </c>
      <c r="S164" s="1">
        <f t="shared" si="9"/>
        <v>0.30983187012572938</v>
      </c>
    </row>
    <row r="165" spans="1:19" x14ac:dyDescent="0.25">
      <c r="A165" s="30" t="s">
        <v>14</v>
      </c>
      <c r="B165" s="30"/>
      <c r="C165" s="32"/>
      <c r="D165" s="32">
        <v>239.59700000000001</v>
      </c>
      <c r="E165" s="32">
        <v>271.31099999999998</v>
      </c>
      <c r="F165" s="32">
        <v>171.41499999999999</v>
      </c>
      <c r="G165" s="32">
        <v>224.697</v>
      </c>
      <c r="H165" s="47">
        <v>206.666</v>
      </c>
      <c r="I165" s="33"/>
      <c r="J165" s="32">
        <v>58.776000000000003</v>
      </c>
      <c r="K165" s="70">
        <v>9.0039999999999996</v>
      </c>
      <c r="L165" s="32">
        <v>57.375999999999998</v>
      </c>
      <c r="M165" s="32">
        <v>26.085000000000001</v>
      </c>
      <c r="N165" s="77">
        <f t="shared" si="7"/>
        <v>142.23699999999999</v>
      </c>
      <c r="O165" s="32">
        <f t="shared" si="8"/>
        <v>284.47399999999999</v>
      </c>
      <c r="R165" s="1">
        <f>D165*'2011 growth function'!$X$7-'2011 growth function'!$X$8</f>
        <v>583.70312320000016</v>
      </c>
      <c r="S165" s="1">
        <f t="shared" si="9"/>
        <v>0.48736076387675548</v>
      </c>
    </row>
    <row r="166" spans="1:19" x14ac:dyDescent="0.25">
      <c r="A166" s="30" t="s">
        <v>14</v>
      </c>
      <c r="B166" s="30"/>
      <c r="C166" s="30" t="s">
        <v>2</v>
      </c>
      <c r="D166" s="30">
        <v>258.93299999999999</v>
      </c>
      <c r="E166" s="30">
        <v>284.60199999999998</v>
      </c>
      <c r="F166" s="30">
        <v>154.286</v>
      </c>
      <c r="G166" s="30">
        <v>235.78399999999999</v>
      </c>
      <c r="H166" s="46">
        <v>236.63499999999999</v>
      </c>
      <c r="I166" s="31"/>
      <c r="J166" s="30">
        <v>77.852999999999994</v>
      </c>
      <c r="K166" s="71">
        <v>25.094000000000001</v>
      </c>
      <c r="L166" s="39">
        <v>82.11</v>
      </c>
      <c r="M166" s="39">
        <v>28.27</v>
      </c>
      <c r="N166" s="78">
        <f t="shared" si="7"/>
        <v>188.233</v>
      </c>
      <c r="O166" s="39">
        <f t="shared" si="8"/>
        <v>376.46600000000001</v>
      </c>
      <c r="R166" s="1">
        <f>D166*'2011 growth function'!$X$7-'2011 growth function'!$X$8</f>
        <v>729.60484479999991</v>
      </c>
      <c r="S166" s="1">
        <f t="shared" si="9"/>
        <v>0.51598615700420314</v>
      </c>
    </row>
    <row r="167" spans="1:19" x14ac:dyDescent="0.25">
      <c r="A167" s="30" t="s">
        <v>14</v>
      </c>
      <c r="B167" s="30"/>
      <c r="C167" s="30"/>
      <c r="D167" s="30">
        <v>268.22699999999998</v>
      </c>
      <c r="E167" s="30">
        <v>280.26100000000002</v>
      </c>
      <c r="F167" s="30">
        <v>149.374</v>
      </c>
      <c r="G167" s="30">
        <v>196.346</v>
      </c>
      <c r="H167" s="46">
        <v>231.02600000000001</v>
      </c>
      <c r="I167" s="31"/>
      <c r="J167" s="30">
        <v>61.223999999999997</v>
      </c>
      <c r="K167" s="69">
        <v>13.994999999999999</v>
      </c>
      <c r="L167" s="37">
        <v>54.098999999999997</v>
      </c>
      <c r="M167" s="37">
        <v>11.858000000000001</v>
      </c>
      <c r="N167" s="76">
        <f t="shared" si="7"/>
        <v>127.181</v>
      </c>
      <c r="O167" s="37">
        <f t="shared" si="8"/>
        <v>254.36199999999999</v>
      </c>
      <c r="R167" s="1">
        <f>D167*'2011 growth function'!$X$7-'2011 growth function'!$X$8</f>
        <v>799.73365119999994</v>
      </c>
      <c r="S167" s="1">
        <f t="shared" ref="S167:S177" si="10">O167/R167</f>
        <v>0.31805839308916156</v>
      </c>
    </row>
    <row r="168" spans="1:19" x14ac:dyDescent="0.25">
      <c r="A168" s="30" t="s">
        <v>14</v>
      </c>
      <c r="B168" s="30"/>
      <c r="C168" s="30"/>
      <c r="D168" s="30">
        <v>283.24799999999999</v>
      </c>
      <c r="E168" s="30">
        <v>303.483</v>
      </c>
      <c r="F168" s="30">
        <v>173.68700000000001</v>
      </c>
      <c r="G168" s="30">
        <v>214.14400000000001</v>
      </c>
      <c r="H168" s="46">
        <v>305.85399999999998</v>
      </c>
      <c r="I168" s="31"/>
      <c r="J168" s="30">
        <v>48.53</v>
      </c>
      <c r="K168" s="69">
        <v>7.4859999999999998</v>
      </c>
      <c r="L168" s="37">
        <v>51.042999999999999</v>
      </c>
      <c r="M168" s="37">
        <v>24.314</v>
      </c>
      <c r="N168" s="76">
        <f t="shared" ref="N168:N177" si="11">J168+L168+M168</f>
        <v>123.887</v>
      </c>
      <c r="O168" s="37">
        <f t="shared" ref="O168:O177" si="12">N168*2</f>
        <v>247.774</v>
      </c>
      <c r="R168" s="1">
        <f>D168*'2011 growth function'!$X$7-'2011 growth function'!$X$8</f>
        <v>913.07610880000016</v>
      </c>
      <c r="S168" s="1">
        <f t="shared" si="10"/>
        <v>0.27136182582373569</v>
      </c>
    </row>
    <row r="169" spans="1:19" x14ac:dyDescent="0.25">
      <c r="A169" s="30" t="s">
        <v>14</v>
      </c>
      <c r="B169" s="30"/>
      <c r="C169" s="32"/>
      <c r="D169" s="32">
        <v>287.94099999999997</v>
      </c>
      <c r="E169" s="32">
        <v>305.52300000000002</v>
      </c>
      <c r="F169" s="32">
        <v>136.959</v>
      </c>
      <c r="G169" s="32">
        <v>191.375</v>
      </c>
      <c r="H169" s="47">
        <v>203.63300000000001</v>
      </c>
      <c r="I169" s="33"/>
      <c r="J169" s="32">
        <v>52.04</v>
      </c>
      <c r="K169" s="70">
        <v>4.5940000000000003</v>
      </c>
      <c r="L169" s="32">
        <v>61.942999999999998</v>
      </c>
      <c r="M169" s="32">
        <v>6.45</v>
      </c>
      <c r="N169" s="77">
        <f t="shared" si="11"/>
        <v>120.43300000000001</v>
      </c>
      <c r="O169" s="32">
        <f t="shared" si="12"/>
        <v>240.86600000000001</v>
      </c>
      <c r="R169" s="1">
        <f>D169*'2011 growth function'!$X$7-'2011 growth function'!$X$8</f>
        <v>948.48760960000004</v>
      </c>
      <c r="S169" s="1">
        <f t="shared" si="10"/>
        <v>0.25394743965245786</v>
      </c>
    </row>
    <row r="170" spans="1:19" x14ac:dyDescent="0.25">
      <c r="A170" s="30" t="s">
        <v>14</v>
      </c>
      <c r="B170" s="30"/>
      <c r="C170" s="30" t="s">
        <v>3</v>
      </c>
      <c r="D170" s="30">
        <v>263.43799999999999</v>
      </c>
      <c r="E170" s="30">
        <v>265.62700000000001</v>
      </c>
      <c r="F170" s="30">
        <v>188.76400000000001</v>
      </c>
      <c r="G170" s="30">
        <v>227.45699999999999</v>
      </c>
      <c r="H170" s="46">
        <v>224.80099999999999</v>
      </c>
      <c r="I170" s="31"/>
      <c r="J170" s="30">
        <v>39.424999999999997</v>
      </c>
      <c r="K170" s="71">
        <v>0</v>
      </c>
      <c r="L170" s="39">
        <v>44.527000000000001</v>
      </c>
      <c r="M170" s="39">
        <v>0</v>
      </c>
      <c r="N170" s="78">
        <f t="shared" si="11"/>
        <v>83.951999999999998</v>
      </c>
      <c r="O170" s="39">
        <f t="shared" si="12"/>
        <v>167.904</v>
      </c>
      <c r="R170" s="1">
        <f>D170*'2011 growth function'!$X$7-'2011 growth function'!$X$8</f>
        <v>763.59777280000003</v>
      </c>
      <c r="S170" s="1">
        <f t="shared" si="10"/>
        <v>0.21988539775898097</v>
      </c>
    </row>
    <row r="171" spans="1:19" x14ac:dyDescent="0.25">
      <c r="A171" s="30" t="s">
        <v>14</v>
      </c>
      <c r="B171" s="30"/>
      <c r="C171" s="30"/>
      <c r="D171" s="30">
        <v>276.34300000000002</v>
      </c>
      <c r="E171" s="30">
        <v>280.03699999999998</v>
      </c>
      <c r="F171" s="30">
        <v>178.31899999999999</v>
      </c>
      <c r="G171" s="30">
        <v>234.59899999999999</v>
      </c>
      <c r="H171" s="46">
        <v>219.501</v>
      </c>
      <c r="I171" s="31"/>
      <c r="J171" s="30">
        <v>41.058</v>
      </c>
      <c r="K171" s="69">
        <v>0</v>
      </c>
      <c r="L171" s="37">
        <v>53.45</v>
      </c>
      <c r="M171" s="37">
        <v>0</v>
      </c>
      <c r="N171" s="76">
        <f t="shared" si="11"/>
        <v>94.50800000000001</v>
      </c>
      <c r="O171" s="37">
        <f t="shared" si="12"/>
        <v>189.01600000000002</v>
      </c>
      <c r="R171" s="1">
        <f>D171*'2011 growth function'!$X$7-'2011 growth function'!$X$8</f>
        <v>860.97374080000031</v>
      </c>
      <c r="S171" s="1">
        <f t="shared" si="10"/>
        <v>0.21953747372639956</v>
      </c>
    </row>
    <row r="172" spans="1:19" x14ac:dyDescent="0.25">
      <c r="A172" s="30" t="s">
        <v>14</v>
      </c>
      <c r="B172" s="30"/>
      <c r="C172" s="30"/>
      <c r="D172" s="30">
        <v>251.58600000000001</v>
      </c>
      <c r="E172" s="30">
        <v>259.495</v>
      </c>
      <c r="F172" s="30">
        <v>172.93700000000001</v>
      </c>
      <c r="G172" s="30">
        <v>213.256</v>
      </c>
      <c r="H172" s="46">
        <v>222.90100000000001</v>
      </c>
      <c r="I172" s="31"/>
      <c r="J172" s="30">
        <v>11.858000000000001</v>
      </c>
      <c r="K172" s="69">
        <v>0</v>
      </c>
      <c r="L172" s="37">
        <v>32.677</v>
      </c>
      <c r="M172" s="37">
        <v>0</v>
      </c>
      <c r="N172" s="76">
        <f t="shared" si="11"/>
        <v>44.534999999999997</v>
      </c>
      <c r="O172" s="37">
        <f t="shared" si="12"/>
        <v>89.07</v>
      </c>
      <c r="R172" s="1">
        <f>D172*'2011 growth function'!$X$7-'2011 growth function'!$X$8</f>
        <v>674.16732160000015</v>
      </c>
      <c r="S172" s="1">
        <f t="shared" si="10"/>
        <v>0.1321185366692208</v>
      </c>
    </row>
    <row r="173" spans="1:19" x14ac:dyDescent="0.25">
      <c r="A173" s="30" t="s">
        <v>14</v>
      </c>
      <c r="B173" s="30"/>
      <c r="C173" s="32"/>
      <c r="D173" s="32">
        <v>261.34800000000001</v>
      </c>
      <c r="E173" s="32">
        <v>276.774</v>
      </c>
      <c r="F173" s="32">
        <v>188.72</v>
      </c>
      <c r="G173" s="32">
        <v>236.352</v>
      </c>
      <c r="H173" s="47">
        <v>216.35900000000001</v>
      </c>
      <c r="I173" s="33"/>
      <c r="J173" s="32">
        <v>56.155000000000001</v>
      </c>
      <c r="K173" s="70">
        <v>13.314</v>
      </c>
      <c r="L173" s="32">
        <v>58.174999999999997</v>
      </c>
      <c r="M173" s="32">
        <v>11.391999999999999</v>
      </c>
      <c r="N173" s="77">
        <f t="shared" si="11"/>
        <v>125.72199999999999</v>
      </c>
      <c r="O173" s="32">
        <f t="shared" si="12"/>
        <v>251.44399999999999</v>
      </c>
      <c r="R173" s="1">
        <f>D173*'2011 growth function'!$X$7-'2011 growth function'!$X$8</f>
        <v>747.82746880000013</v>
      </c>
      <c r="S173" s="1">
        <f t="shared" si="10"/>
        <v>0.33623263451859975</v>
      </c>
    </row>
    <row r="174" spans="1:19" x14ac:dyDescent="0.25">
      <c r="A174" s="30" t="s">
        <v>14</v>
      </c>
      <c r="B174" s="30"/>
      <c r="C174" s="30" t="s">
        <v>4</v>
      </c>
      <c r="D174" s="30">
        <v>274.673</v>
      </c>
      <c r="E174" s="30">
        <v>282.298</v>
      </c>
      <c r="F174" s="30">
        <v>197.577</v>
      </c>
      <c r="G174" s="30">
        <v>258.50599999999997</v>
      </c>
      <c r="H174" s="46">
        <v>242.72900000000001</v>
      </c>
      <c r="I174" s="31"/>
      <c r="J174" s="30">
        <v>69.983000000000004</v>
      </c>
      <c r="K174" s="71">
        <v>25.916</v>
      </c>
      <c r="L174" s="39">
        <v>74.534000000000006</v>
      </c>
      <c r="M174" s="39">
        <v>21.378</v>
      </c>
      <c r="N174" s="78">
        <f t="shared" si="11"/>
        <v>165.89499999999998</v>
      </c>
      <c r="O174" s="39">
        <f t="shared" si="12"/>
        <v>331.78999999999996</v>
      </c>
      <c r="R174" s="1">
        <f>D174*'2011 growth function'!$X$7-'2011 growth function'!$X$8</f>
        <v>848.37258880000013</v>
      </c>
      <c r="S174" s="1">
        <f t="shared" si="10"/>
        <v>0.39108995785602629</v>
      </c>
    </row>
    <row r="175" spans="1:19" x14ac:dyDescent="0.25">
      <c r="A175" s="30" t="s">
        <v>14</v>
      </c>
      <c r="B175" s="30"/>
      <c r="C175" s="30"/>
      <c r="D175" s="30">
        <v>254.05199999999999</v>
      </c>
      <c r="E175" s="30">
        <v>276.20800000000003</v>
      </c>
      <c r="F175" s="30">
        <v>142.357</v>
      </c>
      <c r="G175" s="30">
        <v>207.76599999999999</v>
      </c>
      <c r="H175" s="46">
        <v>272.202</v>
      </c>
      <c r="I175" s="31"/>
      <c r="J175" s="30">
        <v>50.487000000000002</v>
      </c>
      <c r="K175" s="69">
        <v>14.891</v>
      </c>
      <c r="L175" s="37">
        <v>68.81</v>
      </c>
      <c r="M175" s="37">
        <v>11.411</v>
      </c>
      <c r="N175" s="76">
        <f t="shared" si="11"/>
        <v>130.708</v>
      </c>
      <c r="O175" s="37">
        <f t="shared" si="12"/>
        <v>261.416</v>
      </c>
      <c r="R175" s="1">
        <f>D175*'2011 growth function'!$X$7-'2011 growth function'!$X$8</f>
        <v>692.77477120000003</v>
      </c>
      <c r="S175" s="1">
        <f t="shared" si="10"/>
        <v>0.37734630484188159</v>
      </c>
    </row>
    <row r="176" spans="1:19" x14ac:dyDescent="0.25">
      <c r="A176" s="30" t="s">
        <v>14</v>
      </c>
      <c r="B176" s="30"/>
      <c r="C176" s="30"/>
      <c r="D176" s="30">
        <v>274.41000000000003</v>
      </c>
      <c r="E176" s="30">
        <v>274.71899999999999</v>
      </c>
      <c r="F176" s="30">
        <v>172.054</v>
      </c>
      <c r="G176" s="30">
        <v>233.71799999999999</v>
      </c>
      <c r="H176" s="46">
        <v>226.81299999999999</v>
      </c>
      <c r="I176" s="31"/>
      <c r="J176" s="30">
        <v>55.206000000000003</v>
      </c>
      <c r="K176" s="69">
        <v>19.472000000000001</v>
      </c>
      <c r="L176" s="37">
        <v>73.763999999999996</v>
      </c>
      <c r="M176" s="37">
        <v>16.733000000000001</v>
      </c>
      <c r="N176" s="76">
        <f t="shared" si="11"/>
        <v>145.703</v>
      </c>
      <c r="O176" s="37">
        <f t="shared" si="12"/>
        <v>291.40600000000001</v>
      </c>
      <c r="R176" s="1">
        <f>D176*'2011 growth function'!$X$7-'2011 growth function'!$X$8</f>
        <v>846.38809600000036</v>
      </c>
      <c r="S176" s="1">
        <f t="shared" si="10"/>
        <v>0.34429359460178405</v>
      </c>
    </row>
    <row r="177" spans="1:19" ht="15.75" thickBot="1" x14ac:dyDescent="0.3">
      <c r="A177" s="30" t="s">
        <v>14</v>
      </c>
      <c r="B177" s="30"/>
      <c r="C177" s="34"/>
      <c r="D177" s="34">
        <v>239.05099999999999</v>
      </c>
      <c r="E177" s="34">
        <v>249.304</v>
      </c>
      <c r="F177" s="34">
        <v>173.12</v>
      </c>
      <c r="G177" s="34">
        <v>228.09700000000001</v>
      </c>
      <c r="H177" s="48">
        <v>252.11500000000001</v>
      </c>
      <c r="I177" s="35"/>
      <c r="J177" s="34">
        <v>55.877000000000002</v>
      </c>
      <c r="K177" s="72">
        <v>11.670999999999999</v>
      </c>
      <c r="L177" s="34">
        <v>69.683999999999997</v>
      </c>
      <c r="M177" s="34">
        <v>11.849</v>
      </c>
      <c r="N177" s="79">
        <f t="shared" si="11"/>
        <v>137.41</v>
      </c>
      <c r="O177" s="34">
        <f t="shared" si="12"/>
        <v>274.82</v>
      </c>
      <c r="R177" s="1">
        <f>D177*'2011 growth function'!$X$7-'2011 growth function'!$X$8</f>
        <v>579.58322559999988</v>
      </c>
      <c r="S177" s="1">
        <f t="shared" si="10"/>
        <v>0.47416831243778501</v>
      </c>
    </row>
    <row r="178" spans="1:19" ht="15.75" thickTop="1" x14ac:dyDescent="0.25"/>
  </sheetData>
  <mergeCells count="4">
    <mergeCell ref="R1:S1"/>
    <mergeCell ref="D1:J1"/>
    <mergeCell ref="D2:H2"/>
    <mergeCell ref="I2:M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E177"/>
  <sheetViews>
    <sheetView zoomScale="70" zoomScaleNormal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46" sqref="J46"/>
    </sheetView>
  </sheetViews>
  <sheetFormatPr baseColWidth="10" defaultRowHeight="15" x14ac:dyDescent="0.25"/>
  <cols>
    <col min="1" max="1" width="11.42578125" style="1"/>
    <col min="2" max="2" width="17.7109375" style="1" bestFit="1" customWidth="1"/>
    <col min="3" max="3" width="13.85546875" style="1" customWidth="1"/>
    <col min="4" max="4" width="11.42578125" style="5"/>
    <col min="5" max="5" width="9.7109375" style="1" customWidth="1"/>
    <col min="6" max="16384" width="11.42578125" style="1"/>
  </cols>
  <sheetData>
    <row r="1" spans="2:5" x14ac:dyDescent="0.25">
      <c r="D1" s="131" t="s">
        <v>25</v>
      </c>
      <c r="E1" s="131"/>
    </row>
    <row r="3" spans="2:5" s="108" customFormat="1" ht="45" x14ac:dyDescent="0.25">
      <c r="B3" s="108" t="s">
        <v>29</v>
      </c>
      <c r="C3" s="114" t="s">
        <v>30</v>
      </c>
      <c r="D3" s="111" t="s">
        <v>15</v>
      </c>
      <c r="E3" s="113"/>
    </row>
    <row r="4" spans="2:5" x14ac:dyDescent="0.25">
      <c r="B4" s="10" t="s">
        <v>26</v>
      </c>
      <c r="C4" s="10" t="s">
        <v>16</v>
      </c>
      <c r="D4" s="13">
        <v>71.591999999999999</v>
      </c>
      <c r="E4" s="10"/>
    </row>
    <row r="5" spans="2:5" x14ac:dyDescent="0.25">
      <c r="B5" s="10"/>
      <c r="C5" s="10"/>
      <c r="D5" s="13">
        <v>71.114999999999995</v>
      </c>
      <c r="E5" s="10"/>
    </row>
    <row r="6" spans="2:5" x14ac:dyDescent="0.25">
      <c r="B6" s="10"/>
      <c r="C6" s="10"/>
      <c r="D6" s="13">
        <v>127.739</v>
      </c>
      <c r="E6" s="10"/>
    </row>
    <row r="7" spans="2:5" x14ac:dyDescent="0.25">
      <c r="B7" s="10"/>
      <c r="C7" s="11"/>
      <c r="D7" s="14">
        <v>84.587000000000003</v>
      </c>
      <c r="E7" s="11"/>
    </row>
    <row r="8" spans="2:5" x14ac:dyDescent="0.25">
      <c r="B8" s="10"/>
      <c r="C8" s="10" t="s">
        <v>17</v>
      </c>
      <c r="D8" s="15">
        <v>59.951000000000001</v>
      </c>
      <c r="E8" s="16"/>
    </row>
    <row r="9" spans="2:5" x14ac:dyDescent="0.25">
      <c r="B9" s="10"/>
      <c r="C9" s="10"/>
      <c r="D9" s="13">
        <v>90.085999999999999</v>
      </c>
      <c r="E9" s="17"/>
    </row>
    <row r="10" spans="2:5" x14ac:dyDescent="0.25">
      <c r="B10" s="10"/>
      <c r="C10" s="10"/>
      <c r="D10" s="13">
        <v>79.591999999999999</v>
      </c>
      <c r="E10" s="17"/>
    </row>
    <row r="11" spans="2:5" x14ac:dyDescent="0.25">
      <c r="B11" s="10"/>
      <c r="C11" s="11"/>
      <c r="D11" s="14">
        <v>60.651000000000003</v>
      </c>
      <c r="E11" s="11"/>
    </row>
    <row r="12" spans="2:5" x14ac:dyDescent="0.25">
      <c r="B12" s="10"/>
      <c r="C12" s="10" t="s">
        <v>18</v>
      </c>
      <c r="D12" s="13">
        <v>57.683</v>
      </c>
      <c r="E12" s="10"/>
    </row>
    <row r="13" spans="2:5" x14ac:dyDescent="0.25">
      <c r="B13" s="10"/>
      <c r="C13" s="10"/>
      <c r="D13" s="13">
        <v>100.095</v>
      </c>
      <c r="E13" s="10"/>
    </row>
    <row r="14" spans="2:5" x14ac:dyDescent="0.25">
      <c r="B14" s="10"/>
      <c r="C14" s="10"/>
      <c r="D14" s="13">
        <v>89.231999999999999</v>
      </c>
      <c r="E14" s="10"/>
    </row>
    <row r="15" spans="2:5" x14ac:dyDescent="0.25">
      <c r="B15" s="10"/>
      <c r="C15" s="11"/>
      <c r="D15" s="14">
        <v>102.34</v>
      </c>
      <c r="E15" s="11"/>
    </row>
    <row r="16" spans="2:5" x14ac:dyDescent="0.25">
      <c r="B16" s="10"/>
      <c r="C16" s="10" t="s">
        <v>19</v>
      </c>
      <c r="D16" s="13">
        <v>98.867000000000004</v>
      </c>
      <c r="E16" s="10"/>
    </row>
    <row r="17" spans="1:5" x14ac:dyDescent="0.25">
      <c r="B17" s="10"/>
      <c r="C17" s="10"/>
      <c r="D17" s="13">
        <v>96.444000000000003</v>
      </c>
      <c r="E17" s="10"/>
    </row>
    <row r="18" spans="1:5" x14ac:dyDescent="0.25">
      <c r="B18" s="10"/>
      <c r="C18" s="10"/>
      <c r="D18" s="13">
        <v>94.36</v>
      </c>
      <c r="E18" s="10"/>
    </row>
    <row r="19" spans="1:5" x14ac:dyDescent="0.25">
      <c r="B19" s="10"/>
      <c r="C19" s="11"/>
      <c r="D19" s="14">
        <v>64.581000000000003</v>
      </c>
      <c r="E19" s="11"/>
    </row>
    <row r="20" spans="1:5" x14ac:dyDescent="0.25">
      <c r="B20" s="10"/>
      <c r="C20" s="10" t="s">
        <v>20</v>
      </c>
      <c r="D20" s="13">
        <v>75.808000000000007</v>
      </c>
      <c r="E20" s="10"/>
    </row>
    <row r="21" spans="1:5" x14ac:dyDescent="0.25">
      <c r="B21" s="10"/>
      <c r="C21" s="10"/>
      <c r="D21" s="13">
        <v>64.566000000000003</v>
      </c>
      <c r="E21" s="10"/>
    </row>
    <row r="22" spans="1:5" x14ac:dyDescent="0.25">
      <c r="B22" s="10"/>
      <c r="C22" s="10"/>
      <c r="D22" s="13">
        <v>84.753</v>
      </c>
      <c r="E22" s="10"/>
    </row>
    <row r="23" spans="1:5" x14ac:dyDescent="0.25">
      <c r="B23" s="10"/>
      <c r="C23" s="11"/>
      <c r="D23" s="14">
        <v>69.552999999999997</v>
      </c>
      <c r="E23" s="11"/>
    </row>
    <row r="24" spans="1:5" x14ac:dyDescent="0.25">
      <c r="B24" s="10"/>
      <c r="C24" s="10" t="s">
        <v>21</v>
      </c>
      <c r="D24" s="13">
        <v>67.191999999999993</v>
      </c>
      <c r="E24" s="10"/>
    </row>
    <row r="25" spans="1:5" x14ac:dyDescent="0.25">
      <c r="B25" s="10"/>
      <c r="C25" s="10"/>
      <c r="D25" s="13">
        <v>79.021000000000001</v>
      </c>
      <c r="E25" s="10"/>
    </row>
    <row r="26" spans="1:5" x14ac:dyDescent="0.25">
      <c r="B26" s="10"/>
      <c r="C26" s="10"/>
      <c r="D26" s="13">
        <v>89.974000000000004</v>
      </c>
      <c r="E26" s="10"/>
    </row>
    <row r="27" spans="1:5" ht="15.75" thickBot="1" x14ac:dyDescent="0.3">
      <c r="B27" s="12"/>
      <c r="C27" s="12"/>
      <c r="D27" s="18">
        <v>95.481999999999999</v>
      </c>
      <c r="E27" s="12"/>
    </row>
    <row r="28" spans="1:5" ht="15.75" thickTop="1" x14ac:dyDescent="0.25">
      <c r="A28" s="1" t="s">
        <v>28</v>
      </c>
      <c r="B28" s="1" t="s">
        <v>27</v>
      </c>
      <c r="C28" s="1" t="s">
        <v>16</v>
      </c>
      <c r="D28" s="5">
        <v>160.19300000000001</v>
      </c>
    </row>
    <row r="29" spans="1:5" x14ac:dyDescent="0.25">
      <c r="B29" s="1" t="s">
        <v>9</v>
      </c>
      <c r="D29" s="5">
        <v>160.11199999999999</v>
      </c>
    </row>
    <row r="30" spans="1:5" x14ac:dyDescent="0.25">
      <c r="B30" s="1" t="s">
        <v>27</v>
      </c>
      <c r="D30" s="5">
        <v>157.88</v>
      </c>
    </row>
    <row r="31" spans="1:5" x14ac:dyDescent="0.25">
      <c r="B31" s="1" t="s">
        <v>9</v>
      </c>
      <c r="D31" s="5">
        <v>150.422</v>
      </c>
    </row>
    <row r="32" spans="1:5" x14ac:dyDescent="0.25">
      <c r="B32" s="1" t="s">
        <v>27</v>
      </c>
      <c r="D32" s="5">
        <v>157.006</v>
      </c>
    </row>
    <row r="33" spans="2:5" x14ac:dyDescent="0.25">
      <c r="B33" s="1" t="s">
        <v>9</v>
      </c>
      <c r="D33" s="5">
        <v>141.221</v>
      </c>
    </row>
    <row r="34" spans="2:5" x14ac:dyDescent="0.25">
      <c r="B34" s="1" t="s">
        <v>9</v>
      </c>
      <c r="D34" s="5">
        <v>173.928</v>
      </c>
    </row>
    <row r="35" spans="2:5" x14ac:dyDescent="0.25">
      <c r="B35" s="1" t="s">
        <v>27</v>
      </c>
      <c r="D35" s="5">
        <v>156.44900000000001</v>
      </c>
    </row>
    <row r="36" spans="2:5" x14ac:dyDescent="0.25">
      <c r="B36" s="1" t="s">
        <v>9</v>
      </c>
      <c r="D36" s="5">
        <v>167.90799999999999</v>
      </c>
    </row>
    <row r="37" spans="2:5" x14ac:dyDescent="0.25">
      <c r="B37" s="1" t="s">
        <v>27</v>
      </c>
      <c r="D37" s="5">
        <v>163.261</v>
      </c>
    </row>
    <row r="38" spans="2:5" x14ac:dyDescent="0.25">
      <c r="B38" s="1" t="s">
        <v>9</v>
      </c>
      <c r="C38" s="2"/>
      <c r="D38" s="6">
        <v>159.55600000000001</v>
      </c>
      <c r="E38" s="2"/>
    </row>
    <row r="39" spans="2:5" x14ac:dyDescent="0.25">
      <c r="B39" s="1" t="s">
        <v>27</v>
      </c>
      <c r="C39" s="1" t="s">
        <v>17</v>
      </c>
      <c r="D39" s="5">
        <v>161.29599999999999</v>
      </c>
    </row>
    <row r="40" spans="2:5" x14ac:dyDescent="0.25">
      <c r="B40" s="1" t="s">
        <v>9</v>
      </c>
      <c r="D40" s="5">
        <v>162.01900000000001</v>
      </c>
    </row>
    <row r="41" spans="2:5" x14ac:dyDescent="0.25">
      <c r="B41" s="1" t="s">
        <v>27</v>
      </c>
      <c r="D41" s="5">
        <v>167.78200000000001</v>
      </c>
    </row>
    <row r="42" spans="2:5" x14ac:dyDescent="0.25">
      <c r="B42" s="1" t="s">
        <v>9</v>
      </c>
      <c r="D42" s="5">
        <v>186.98500000000001</v>
      </c>
    </row>
    <row r="43" spans="2:5" x14ac:dyDescent="0.25">
      <c r="B43" s="1" t="s">
        <v>27</v>
      </c>
      <c r="D43" s="5">
        <v>169.673</v>
      </c>
    </row>
    <row r="44" spans="2:5" x14ac:dyDescent="0.25">
      <c r="B44" s="1" t="s">
        <v>27</v>
      </c>
      <c r="D44" s="5">
        <v>177.339</v>
      </c>
    </row>
    <row r="45" spans="2:5" x14ac:dyDescent="0.25">
      <c r="B45" s="1" t="s">
        <v>9</v>
      </c>
      <c r="D45" s="5">
        <v>168.465</v>
      </c>
    </row>
    <row r="46" spans="2:5" x14ac:dyDescent="0.25">
      <c r="B46" s="1" t="s">
        <v>27</v>
      </c>
      <c r="D46" s="5">
        <v>162.239</v>
      </c>
    </row>
    <row r="47" spans="2:5" x14ac:dyDescent="0.25">
      <c r="B47" s="1" t="s">
        <v>9</v>
      </c>
      <c r="D47" s="5">
        <v>173.73699999999999</v>
      </c>
    </row>
    <row r="48" spans="2:5" x14ac:dyDescent="0.25">
      <c r="B48" s="1" t="s">
        <v>27</v>
      </c>
      <c r="D48" s="5">
        <v>156.80500000000001</v>
      </c>
    </row>
    <row r="49" spans="2:5" x14ac:dyDescent="0.25">
      <c r="B49" s="1" t="s">
        <v>9</v>
      </c>
      <c r="D49" s="5">
        <v>165.73099999999999</v>
      </c>
    </row>
    <row r="50" spans="2:5" x14ac:dyDescent="0.25">
      <c r="B50" s="1" t="s">
        <v>27</v>
      </c>
      <c r="D50" s="5">
        <v>165.52600000000001</v>
      </c>
    </row>
    <row r="51" spans="2:5" x14ac:dyDescent="0.25">
      <c r="B51" s="1" t="s">
        <v>9</v>
      </c>
      <c r="D51" s="5">
        <v>170.727</v>
      </c>
    </row>
    <row r="52" spans="2:5" x14ac:dyDescent="0.25">
      <c r="B52" s="1" t="s">
        <v>27</v>
      </c>
      <c r="C52" s="2"/>
      <c r="D52" s="6">
        <v>164.453</v>
      </c>
      <c r="E52" s="2"/>
    </row>
    <row r="53" spans="2:5" x14ac:dyDescent="0.25">
      <c r="B53" s="1" t="s">
        <v>9</v>
      </c>
      <c r="C53" s="1" t="s">
        <v>18</v>
      </c>
      <c r="D53" s="5">
        <v>171.95400000000001</v>
      </c>
    </row>
    <row r="54" spans="2:5" x14ac:dyDescent="0.25">
      <c r="B54" s="1" t="s">
        <v>27</v>
      </c>
      <c r="D54" s="5">
        <v>179.887</v>
      </c>
    </row>
    <row r="55" spans="2:5" x14ac:dyDescent="0.25">
      <c r="B55" s="1" t="s">
        <v>9</v>
      </c>
      <c r="D55" s="5">
        <v>173.821</v>
      </c>
    </row>
    <row r="56" spans="2:5" x14ac:dyDescent="0.25">
      <c r="B56" s="1" t="s">
        <v>27</v>
      </c>
      <c r="D56" s="5">
        <v>161.53700000000001</v>
      </c>
    </row>
    <row r="57" spans="2:5" x14ac:dyDescent="0.25">
      <c r="B57" s="1" t="s">
        <v>9</v>
      </c>
      <c r="D57" s="5">
        <v>164.14</v>
      </c>
    </row>
    <row r="58" spans="2:5" x14ac:dyDescent="0.25">
      <c r="B58" s="1" t="s">
        <v>27</v>
      </c>
      <c r="D58" s="5">
        <v>173.27099999999999</v>
      </c>
    </row>
    <row r="59" spans="2:5" x14ac:dyDescent="0.25">
      <c r="B59" s="1" t="s">
        <v>9</v>
      </c>
      <c r="D59" s="5">
        <v>172.887</v>
      </c>
    </row>
    <row r="60" spans="2:5" x14ac:dyDescent="0.25">
      <c r="B60" s="1" t="s">
        <v>27</v>
      </c>
      <c r="D60" s="5">
        <v>180.922</v>
      </c>
    </row>
    <row r="61" spans="2:5" x14ac:dyDescent="0.25">
      <c r="B61" s="1" t="s">
        <v>9</v>
      </c>
      <c r="D61" s="5">
        <v>166.25399999999999</v>
      </c>
    </row>
    <row r="62" spans="2:5" x14ac:dyDescent="0.25">
      <c r="B62" s="1" t="s">
        <v>27</v>
      </c>
      <c r="D62" s="5">
        <v>176.292</v>
      </c>
    </row>
    <row r="63" spans="2:5" x14ac:dyDescent="0.25">
      <c r="B63" s="1" t="s">
        <v>9</v>
      </c>
      <c r="D63" s="5">
        <v>170.929</v>
      </c>
    </row>
    <row r="64" spans="2:5" x14ac:dyDescent="0.25">
      <c r="B64" s="1" t="s">
        <v>27</v>
      </c>
      <c r="C64" s="2"/>
      <c r="D64" s="6">
        <v>174.85300000000001</v>
      </c>
      <c r="E64" s="2"/>
    </row>
    <row r="65" spans="2:5" x14ac:dyDescent="0.25">
      <c r="B65" s="1" t="s">
        <v>9</v>
      </c>
      <c r="C65" s="1" t="s">
        <v>19</v>
      </c>
      <c r="D65" s="5">
        <v>165.76599999999999</v>
      </c>
    </row>
    <row r="66" spans="2:5" x14ac:dyDescent="0.25">
      <c r="B66" s="1" t="s">
        <v>27</v>
      </c>
      <c r="D66" s="5">
        <v>177.709</v>
      </c>
    </row>
    <row r="67" spans="2:5" x14ac:dyDescent="0.25">
      <c r="B67" s="1" t="s">
        <v>9</v>
      </c>
      <c r="D67" s="5">
        <v>169.13900000000001</v>
      </c>
    </row>
    <row r="68" spans="2:5" x14ac:dyDescent="0.25">
      <c r="B68" s="1" t="s">
        <v>27</v>
      </c>
      <c r="D68" s="5">
        <v>156.50800000000001</v>
      </c>
    </row>
    <row r="69" spans="2:5" x14ac:dyDescent="0.25">
      <c r="B69" s="1" t="s">
        <v>9</v>
      </c>
      <c r="D69" s="5">
        <v>158.94800000000001</v>
      </c>
    </row>
    <row r="70" spans="2:5" x14ac:dyDescent="0.25">
      <c r="B70" s="1" t="s">
        <v>27</v>
      </c>
      <c r="D70" s="5">
        <v>164.89</v>
      </c>
    </row>
    <row r="71" spans="2:5" x14ac:dyDescent="0.25">
      <c r="B71" s="1" t="s">
        <v>9</v>
      </c>
      <c r="D71" s="5">
        <v>172.28</v>
      </c>
    </row>
    <row r="72" spans="2:5" x14ac:dyDescent="0.25">
      <c r="B72" s="1" t="s">
        <v>27</v>
      </c>
      <c r="D72" s="5">
        <v>164.15899999999999</v>
      </c>
    </row>
    <row r="73" spans="2:5" x14ac:dyDescent="0.25">
      <c r="B73" s="1" t="s">
        <v>9</v>
      </c>
      <c r="D73" s="5">
        <v>158.45699999999999</v>
      </c>
    </row>
    <row r="74" spans="2:5" x14ac:dyDescent="0.25">
      <c r="B74" s="1" t="s">
        <v>27</v>
      </c>
      <c r="D74" s="5">
        <v>169.34700000000001</v>
      </c>
    </row>
    <row r="75" spans="2:5" x14ac:dyDescent="0.25">
      <c r="B75" s="1" t="s">
        <v>9</v>
      </c>
      <c r="D75" s="5">
        <v>176.88900000000001</v>
      </c>
    </row>
    <row r="76" spans="2:5" x14ac:dyDescent="0.25">
      <c r="B76" s="1" t="s">
        <v>27</v>
      </c>
      <c r="C76" s="2"/>
      <c r="D76" s="6">
        <v>169.72499999999999</v>
      </c>
      <c r="E76" s="2"/>
    </row>
    <row r="77" spans="2:5" x14ac:dyDescent="0.25">
      <c r="B77" s="1" t="s">
        <v>9</v>
      </c>
      <c r="C77" s="1" t="s">
        <v>22</v>
      </c>
      <c r="D77" s="5">
        <v>175.077</v>
      </c>
    </row>
    <row r="78" spans="2:5" x14ac:dyDescent="0.25">
      <c r="B78" s="1" t="s">
        <v>27</v>
      </c>
      <c r="D78" s="5">
        <v>181.364</v>
      </c>
    </row>
    <row r="79" spans="2:5" x14ac:dyDescent="0.25">
      <c r="B79" s="1" t="s">
        <v>9</v>
      </c>
      <c r="D79" s="5">
        <v>177.64699999999999</v>
      </c>
    </row>
    <row r="80" spans="2:5" x14ac:dyDescent="0.25">
      <c r="B80" s="1" t="s">
        <v>27</v>
      </c>
      <c r="D80" s="5">
        <v>162.59299999999999</v>
      </c>
    </row>
    <row r="81" spans="2:5" x14ac:dyDescent="0.25">
      <c r="B81" s="1" t="s">
        <v>9</v>
      </c>
      <c r="D81" s="5">
        <v>176.03</v>
      </c>
    </row>
    <row r="82" spans="2:5" x14ac:dyDescent="0.25">
      <c r="B82" s="1" t="s">
        <v>27</v>
      </c>
      <c r="D82" s="5">
        <v>170.76499999999999</v>
      </c>
    </row>
    <row r="83" spans="2:5" x14ac:dyDescent="0.25">
      <c r="B83" s="1" t="s">
        <v>9</v>
      </c>
      <c r="D83" s="5">
        <v>177.47900000000001</v>
      </c>
    </row>
    <row r="84" spans="2:5" x14ac:dyDescent="0.25">
      <c r="B84" s="1" t="s">
        <v>27</v>
      </c>
      <c r="D84" s="5">
        <v>164.95500000000001</v>
      </c>
    </row>
    <row r="85" spans="2:5" x14ac:dyDescent="0.25">
      <c r="B85" s="1" t="s">
        <v>9</v>
      </c>
      <c r="D85" s="5">
        <v>186.202</v>
      </c>
    </row>
    <row r="86" spans="2:5" x14ac:dyDescent="0.25">
      <c r="B86" s="1" t="s">
        <v>27</v>
      </c>
      <c r="D86" s="5">
        <v>169.809</v>
      </c>
    </row>
    <row r="87" spans="2:5" x14ac:dyDescent="0.25">
      <c r="B87" s="1" t="s">
        <v>9</v>
      </c>
      <c r="D87" s="5">
        <v>165.96199999999999</v>
      </c>
    </row>
    <row r="88" spans="2:5" x14ac:dyDescent="0.25">
      <c r="B88" s="1" t="s">
        <v>27</v>
      </c>
      <c r="C88" s="2"/>
      <c r="D88" s="6">
        <v>184.476</v>
      </c>
      <c r="E88" s="2"/>
    </row>
    <row r="89" spans="2:5" x14ac:dyDescent="0.25">
      <c r="B89" s="1" t="s">
        <v>9</v>
      </c>
      <c r="C89" s="1" t="s">
        <v>20</v>
      </c>
      <c r="D89" s="5">
        <v>160.79599999999999</v>
      </c>
    </row>
    <row r="90" spans="2:5" x14ac:dyDescent="0.25">
      <c r="B90" s="1" t="s">
        <v>27</v>
      </c>
      <c r="D90" s="5">
        <v>159.78200000000001</v>
      </c>
    </row>
    <row r="91" spans="2:5" x14ac:dyDescent="0.25">
      <c r="B91" s="1" t="s">
        <v>9</v>
      </c>
      <c r="D91" s="5">
        <v>137.83500000000001</v>
      </c>
    </row>
    <row r="92" spans="2:5" x14ac:dyDescent="0.25">
      <c r="B92" s="1" t="s">
        <v>27</v>
      </c>
      <c r="D92" s="5">
        <v>161.58500000000001</v>
      </c>
    </row>
    <row r="93" spans="2:5" x14ac:dyDescent="0.25">
      <c r="B93" s="1" t="s">
        <v>9</v>
      </c>
      <c r="D93" s="5">
        <v>155.51300000000001</v>
      </c>
    </row>
    <row r="94" spans="2:5" x14ac:dyDescent="0.25">
      <c r="B94" s="1" t="s">
        <v>27</v>
      </c>
      <c r="D94" s="5">
        <v>155.328</v>
      </c>
    </row>
    <row r="95" spans="2:5" x14ac:dyDescent="0.25">
      <c r="B95" s="1" t="s">
        <v>9</v>
      </c>
      <c r="D95" s="5">
        <v>169.00299999999999</v>
      </c>
    </row>
    <row r="96" spans="2:5" x14ac:dyDescent="0.25">
      <c r="B96" s="1" t="s">
        <v>27</v>
      </c>
      <c r="D96" s="5">
        <v>161.202</v>
      </c>
    </row>
    <row r="97" spans="2:5" x14ac:dyDescent="0.25">
      <c r="B97" s="1" t="s">
        <v>9</v>
      </c>
      <c r="D97" s="5">
        <v>172.03899999999999</v>
      </c>
    </row>
    <row r="98" spans="2:5" x14ac:dyDescent="0.25">
      <c r="B98" s="1" t="s">
        <v>27</v>
      </c>
      <c r="D98" s="5">
        <v>185.34700000000001</v>
      </c>
    </row>
    <row r="99" spans="2:5" x14ac:dyDescent="0.25">
      <c r="B99" s="1" t="s">
        <v>9</v>
      </c>
      <c r="D99" s="5">
        <v>184.917</v>
      </c>
    </row>
    <row r="100" spans="2:5" x14ac:dyDescent="0.25">
      <c r="B100" s="1" t="s">
        <v>27</v>
      </c>
      <c r="C100" s="2"/>
      <c r="D100" s="6">
        <v>183.08699999999999</v>
      </c>
      <c r="E100" s="2"/>
    </row>
    <row r="101" spans="2:5" x14ac:dyDescent="0.25">
      <c r="B101" s="1" t="s">
        <v>9</v>
      </c>
      <c r="C101" s="1" t="s">
        <v>21</v>
      </c>
      <c r="D101" s="5">
        <v>167.529</v>
      </c>
    </row>
    <row r="102" spans="2:5" x14ac:dyDescent="0.25">
      <c r="B102" s="1" t="s">
        <v>27</v>
      </c>
      <c r="D102" s="5">
        <v>169.49799999999999</v>
      </c>
    </row>
    <row r="103" spans="2:5" x14ac:dyDescent="0.25">
      <c r="B103" s="1" t="s">
        <v>9</v>
      </c>
      <c r="D103" s="5">
        <v>160.23500000000001</v>
      </c>
    </row>
    <row r="104" spans="2:5" x14ac:dyDescent="0.25">
      <c r="B104" s="1" t="s">
        <v>27</v>
      </c>
      <c r="D104" s="5">
        <v>175.21100000000001</v>
      </c>
    </row>
    <row r="105" spans="2:5" x14ac:dyDescent="0.25">
      <c r="B105" s="1" t="s">
        <v>9</v>
      </c>
      <c r="D105" s="5">
        <v>170.86199999999999</v>
      </c>
    </row>
    <row r="106" spans="2:5" x14ac:dyDescent="0.25">
      <c r="B106" s="1" t="s">
        <v>27</v>
      </c>
      <c r="D106" s="5">
        <v>156.351</v>
      </c>
    </row>
    <row r="107" spans="2:5" x14ac:dyDescent="0.25">
      <c r="B107" s="1" t="s">
        <v>9</v>
      </c>
      <c r="D107" s="5">
        <v>158.00399999999999</v>
      </c>
    </row>
    <row r="108" spans="2:5" x14ac:dyDescent="0.25">
      <c r="B108" s="1" t="s">
        <v>27</v>
      </c>
      <c r="D108" s="5">
        <v>175.53800000000001</v>
      </c>
    </row>
    <row r="109" spans="2:5" x14ac:dyDescent="0.25">
      <c r="B109" s="1" t="s">
        <v>9</v>
      </c>
      <c r="D109" s="5">
        <v>172.774</v>
      </c>
    </row>
    <row r="110" spans="2:5" x14ac:dyDescent="0.25">
      <c r="B110" s="1" t="s">
        <v>27</v>
      </c>
      <c r="D110" s="5">
        <v>171.261</v>
      </c>
    </row>
    <row r="111" spans="2:5" x14ac:dyDescent="0.25">
      <c r="B111" s="1" t="s">
        <v>9</v>
      </c>
      <c r="D111" s="5">
        <v>169.36500000000001</v>
      </c>
    </row>
    <row r="112" spans="2:5" ht="15.75" thickBot="1" x14ac:dyDescent="0.3">
      <c r="B112" s="3" t="s">
        <v>27</v>
      </c>
      <c r="C112" s="3"/>
      <c r="D112" s="8">
        <v>173.56299999999999</v>
      </c>
      <c r="E112" s="3"/>
    </row>
    <row r="113" spans="2:5" ht="15.75" thickTop="1" x14ac:dyDescent="0.25">
      <c r="B113" s="1" t="s">
        <v>23</v>
      </c>
      <c r="C113" s="1" t="s">
        <v>16</v>
      </c>
      <c r="D113" s="5">
        <v>105.045</v>
      </c>
    </row>
    <row r="114" spans="2:5" x14ac:dyDescent="0.25">
      <c r="B114" s="1" t="s">
        <v>23</v>
      </c>
      <c r="D114" s="5">
        <v>102.925</v>
      </c>
    </row>
    <row r="115" spans="2:5" x14ac:dyDescent="0.25">
      <c r="B115" s="1" t="s">
        <v>23</v>
      </c>
      <c r="D115" s="5">
        <v>87.103999999999999</v>
      </c>
    </row>
    <row r="116" spans="2:5" x14ac:dyDescent="0.25">
      <c r="B116" s="1" t="s">
        <v>23</v>
      </c>
      <c r="D116" s="5">
        <v>90.046000000000006</v>
      </c>
    </row>
    <row r="117" spans="2:5" x14ac:dyDescent="0.25">
      <c r="B117" s="1" t="s">
        <v>23</v>
      </c>
      <c r="D117" s="5">
        <v>38.037999999999997</v>
      </c>
    </row>
    <row r="118" spans="2:5" x14ac:dyDescent="0.25">
      <c r="B118" s="1" t="s">
        <v>23</v>
      </c>
      <c r="D118" s="5">
        <v>51.558999999999997</v>
      </c>
    </row>
    <row r="119" spans="2:5" x14ac:dyDescent="0.25">
      <c r="B119" s="1" t="s">
        <v>23</v>
      </c>
      <c r="D119" s="5">
        <v>76.209000000000003</v>
      </c>
    </row>
    <row r="120" spans="2:5" x14ac:dyDescent="0.25">
      <c r="B120" s="1" t="s">
        <v>23</v>
      </c>
      <c r="D120" s="5">
        <v>102.8</v>
      </c>
    </row>
    <row r="121" spans="2:5" x14ac:dyDescent="0.25">
      <c r="B121" s="1" t="s">
        <v>23</v>
      </c>
      <c r="C121" s="2"/>
      <c r="D121" s="6">
        <v>58.045999999999999</v>
      </c>
      <c r="E121" s="2"/>
    </row>
    <row r="122" spans="2:5" x14ac:dyDescent="0.25">
      <c r="B122" s="1" t="s">
        <v>23</v>
      </c>
      <c r="C122" s="1" t="s">
        <v>17</v>
      </c>
      <c r="D122" s="5">
        <v>77.566999999999993</v>
      </c>
    </row>
    <row r="123" spans="2:5" x14ac:dyDescent="0.25">
      <c r="B123" s="1" t="s">
        <v>23</v>
      </c>
      <c r="D123" s="5">
        <v>67.459000000000003</v>
      </c>
    </row>
    <row r="124" spans="2:5" x14ac:dyDescent="0.25">
      <c r="B124" s="1" t="s">
        <v>23</v>
      </c>
      <c r="D124" s="5">
        <v>86.171999999999997</v>
      </c>
    </row>
    <row r="125" spans="2:5" x14ac:dyDescent="0.25">
      <c r="B125" s="1" t="s">
        <v>23</v>
      </c>
      <c r="D125" s="5">
        <v>72.826999999999998</v>
      </c>
    </row>
    <row r="126" spans="2:5" x14ac:dyDescent="0.25">
      <c r="B126" s="1" t="s">
        <v>23</v>
      </c>
      <c r="D126" s="5">
        <v>80.462999999999994</v>
      </c>
    </row>
    <row r="127" spans="2:5" x14ac:dyDescent="0.25">
      <c r="B127" s="1" t="s">
        <v>23</v>
      </c>
      <c r="D127" s="5">
        <v>72.897000000000006</v>
      </c>
    </row>
    <row r="128" spans="2:5" x14ac:dyDescent="0.25">
      <c r="B128" s="1" t="s">
        <v>23</v>
      </c>
      <c r="D128" s="5">
        <v>34.734000000000002</v>
      </c>
    </row>
    <row r="129" spans="2:5" x14ac:dyDescent="0.25">
      <c r="B129" s="1" t="s">
        <v>23</v>
      </c>
      <c r="C129" s="2"/>
      <c r="D129" s="6">
        <v>63.841999999999999</v>
      </c>
      <c r="E129" s="2"/>
    </row>
    <row r="130" spans="2:5" x14ac:dyDescent="0.25">
      <c r="B130" s="1" t="s">
        <v>23</v>
      </c>
      <c r="C130" s="1" t="s">
        <v>18</v>
      </c>
      <c r="D130" s="5">
        <v>104.849</v>
      </c>
    </row>
    <row r="131" spans="2:5" x14ac:dyDescent="0.25">
      <c r="B131" s="1" t="s">
        <v>23</v>
      </c>
      <c r="D131" s="5">
        <v>119.321</v>
      </c>
    </row>
    <row r="132" spans="2:5" x14ac:dyDescent="0.25">
      <c r="B132" s="1" t="s">
        <v>23</v>
      </c>
      <c r="D132" s="5">
        <v>86.634</v>
      </c>
    </row>
    <row r="133" spans="2:5" x14ac:dyDescent="0.25">
      <c r="B133" s="1" t="s">
        <v>23</v>
      </c>
      <c r="D133" s="5">
        <v>104.71299999999999</v>
      </c>
    </row>
    <row r="134" spans="2:5" x14ac:dyDescent="0.25">
      <c r="B134" s="1" t="s">
        <v>23</v>
      </c>
      <c r="D134" s="5">
        <v>127.964</v>
      </c>
    </row>
    <row r="135" spans="2:5" x14ac:dyDescent="0.25">
      <c r="B135" s="1" t="s">
        <v>23</v>
      </c>
      <c r="D135" s="5">
        <v>92.474000000000004</v>
      </c>
    </row>
    <row r="136" spans="2:5" x14ac:dyDescent="0.25">
      <c r="B136" s="1" t="s">
        <v>23</v>
      </c>
      <c r="D136" s="5">
        <v>69.853999999999999</v>
      </c>
    </row>
    <row r="137" spans="2:5" x14ac:dyDescent="0.25">
      <c r="B137" s="1" t="s">
        <v>23</v>
      </c>
      <c r="D137" s="5">
        <v>130.845</v>
      </c>
    </row>
    <row r="138" spans="2:5" x14ac:dyDescent="0.25">
      <c r="B138" s="1" t="s">
        <v>23</v>
      </c>
      <c r="D138" s="5">
        <v>114.821</v>
      </c>
    </row>
    <row r="139" spans="2:5" x14ac:dyDescent="0.25">
      <c r="B139" s="1" t="s">
        <v>23</v>
      </c>
      <c r="C139" s="2"/>
      <c r="D139" s="6">
        <v>114.267</v>
      </c>
      <c r="E139" s="2"/>
    </row>
    <row r="140" spans="2:5" x14ac:dyDescent="0.25">
      <c r="B140" s="1" t="s">
        <v>23</v>
      </c>
      <c r="C140" s="1" t="s">
        <v>19</v>
      </c>
      <c r="D140" s="5">
        <v>117.226</v>
      </c>
    </row>
    <row r="141" spans="2:5" x14ac:dyDescent="0.25">
      <c r="B141" s="1" t="s">
        <v>23</v>
      </c>
      <c r="D141" s="5">
        <v>95.501000000000005</v>
      </c>
    </row>
    <row r="142" spans="2:5" x14ac:dyDescent="0.25">
      <c r="B142" s="1" t="s">
        <v>23</v>
      </c>
      <c r="D142" s="5">
        <v>111.925</v>
      </c>
    </row>
    <row r="143" spans="2:5" x14ac:dyDescent="0.25">
      <c r="B143" s="1" t="s">
        <v>23</v>
      </c>
      <c r="D143" s="5">
        <v>105.864</v>
      </c>
    </row>
    <row r="144" spans="2:5" x14ac:dyDescent="0.25">
      <c r="B144" s="1" t="s">
        <v>23</v>
      </c>
      <c r="D144" s="5">
        <v>93.215000000000003</v>
      </c>
    </row>
    <row r="145" spans="2:5" x14ac:dyDescent="0.25">
      <c r="B145" s="1" t="s">
        <v>23</v>
      </c>
      <c r="D145" s="5">
        <v>119.87</v>
      </c>
    </row>
    <row r="146" spans="2:5" x14ac:dyDescent="0.25">
      <c r="B146" s="1" t="s">
        <v>23</v>
      </c>
      <c r="D146" s="5">
        <v>77.119</v>
      </c>
    </row>
    <row r="147" spans="2:5" x14ac:dyDescent="0.25">
      <c r="B147" s="1" t="s">
        <v>23</v>
      </c>
      <c r="D147" s="5">
        <v>90.268000000000001</v>
      </c>
    </row>
    <row r="148" spans="2:5" x14ac:dyDescent="0.25">
      <c r="B148" s="1" t="s">
        <v>23</v>
      </c>
      <c r="C148" s="2"/>
      <c r="D148" s="6">
        <v>109.295</v>
      </c>
      <c r="E148" s="2"/>
    </row>
    <row r="149" spans="2:5" x14ac:dyDescent="0.25">
      <c r="B149" s="1" t="s">
        <v>23</v>
      </c>
      <c r="C149" s="1" t="s">
        <v>22</v>
      </c>
      <c r="D149" s="5">
        <v>87.236000000000004</v>
      </c>
    </row>
    <row r="150" spans="2:5" x14ac:dyDescent="0.25">
      <c r="B150" s="1" t="s">
        <v>23</v>
      </c>
      <c r="D150" s="5">
        <v>66.78</v>
      </c>
    </row>
    <row r="151" spans="2:5" x14ac:dyDescent="0.25">
      <c r="B151" s="1" t="s">
        <v>23</v>
      </c>
      <c r="D151" s="5">
        <v>81.727000000000004</v>
      </c>
    </row>
    <row r="152" spans="2:5" x14ac:dyDescent="0.25">
      <c r="B152" s="1" t="s">
        <v>23</v>
      </c>
      <c r="D152" s="5">
        <v>85.323999999999998</v>
      </c>
    </row>
    <row r="153" spans="2:5" x14ac:dyDescent="0.25">
      <c r="B153" s="1" t="s">
        <v>23</v>
      </c>
      <c r="D153" s="5">
        <v>91.573999999999998</v>
      </c>
    </row>
    <row r="154" spans="2:5" x14ac:dyDescent="0.25">
      <c r="B154" s="1" t="s">
        <v>23</v>
      </c>
      <c r="D154" s="5">
        <v>86.266000000000005</v>
      </c>
    </row>
    <row r="155" spans="2:5" x14ac:dyDescent="0.25">
      <c r="B155" s="1" t="s">
        <v>23</v>
      </c>
      <c r="D155" s="5">
        <v>65.83</v>
      </c>
    </row>
    <row r="156" spans="2:5" x14ac:dyDescent="0.25">
      <c r="B156" s="1" t="s">
        <v>23</v>
      </c>
      <c r="C156" s="2"/>
      <c r="D156" s="6">
        <v>96.554000000000002</v>
      </c>
      <c r="E156" s="2"/>
    </row>
    <row r="157" spans="2:5" x14ac:dyDescent="0.25">
      <c r="B157" s="1" t="s">
        <v>23</v>
      </c>
      <c r="C157" s="1" t="s">
        <v>20</v>
      </c>
      <c r="D157" s="5">
        <v>80.611000000000004</v>
      </c>
    </row>
    <row r="158" spans="2:5" x14ac:dyDescent="0.25">
      <c r="B158" s="1" t="s">
        <v>23</v>
      </c>
      <c r="D158" s="5">
        <v>98.055999999999997</v>
      </c>
    </row>
    <row r="159" spans="2:5" x14ac:dyDescent="0.25">
      <c r="B159" s="1" t="s">
        <v>23</v>
      </c>
      <c r="D159" s="5">
        <v>68.77</v>
      </c>
    </row>
    <row r="160" spans="2:5" x14ac:dyDescent="0.25">
      <c r="B160" s="1" t="s">
        <v>23</v>
      </c>
      <c r="D160" s="5">
        <v>87.832999999999998</v>
      </c>
    </row>
    <row r="161" spans="2:5" x14ac:dyDescent="0.25">
      <c r="B161" s="1" t="s">
        <v>23</v>
      </c>
      <c r="D161" s="5">
        <v>93.418999999999997</v>
      </c>
    </row>
    <row r="162" spans="2:5" x14ac:dyDescent="0.25">
      <c r="B162" s="1" t="s">
        <v>23</v>
      </c>
      <c r="D162" s="5">
        <v>95.775999999999996</v>
      </c>
    </row>
    <row r="163" spans="2:5" x14ac:dyDescent="0.25">
      <c r="B163" s="1" t="s">
        <v>23</v>
      </c>
      <c r="D163" s="5">
        <v>77.242999999999995</v>
      </c>
    </row>
    <row r="164" spans="2:5" x14ac:dyDescent="0.25">
      <c r="B164" s="1" t="s">
        <v>23</v>
      </c>
      <c r="D164" s="5">
        <v>98.24</v>
      </c>
    </row>
    <row r="165" spans="2:5" x14ac:dyDescent="0.25">
      <c r="B165" s="1" t="s">
        <v>23</v>
      </c>
      <c r="D165" s="5">
        <v>74.334999999999994</v>
      </c>
    </row>
    <row r="166" spans="2:5" x14ac:dyDescent="0.25">
      <c r="B166" s="1" t="s">
        <v>23</v>
      </c>
      <c r="D166" s="5">
        <v>89.944999999999993</v>
      </c>
    </row>
    <row r="167" spans="2:5" x14ac:dyDescent="0.25">
      <c r="B167" s="1" t="s">
        <v>23</v>
      </c>
      <c r="C167" s="2"/>
      <c r="D167" s="6">
        <v>90.891000000000005</v>
      </c>
      <c r="E167" s="2"/>
    </row>
    <row r="168" spans="2:5" x14ac:dyDescent="0.25">
      <c r="B168" s="1" t="s">
        <v>23</v>
      </c>
      <c r="C168" s="1" t="s">
        <v>21</v>
      </c>
      <c r="D168" s="5">
        <v>116.316</v>
      </c>
    </row>
    <row r="169" spans="2:5" x14ac:dyDescent="0.25">
      <c r="B169" s="1" t="s">
        <v>23</v>
      </c>
      <c r="D169" s="5">
        <v>109.72499999999999</v>
      </c>
    </row>
    <row r="170" spans="2:5" x14ac:dyDescent="0.25">
      <c r="B170" s="1" t="s">
        <v>23</v>
      </c>
      <c r="D170" s="5">
        <v>115.7</v>
      </c>
    </row>
    <row r="171" spans="2:5" x14ac:dyDescent="0.25">
      <c r="B171" s="1" t="s">
        <v>23</v>
      </c>
      <c r="D171" s="5">
        <v>104.27500000000001</v>
      </c>
    </row>
    <row r="172" spans="2:5" x14ac:dyDescent="0.25">
      <c r="B172" s="1" t="s">
        <v>23</v>
      </c>
      <c r="D172" s="5">
        <v>113.67400000000001</v>
      </c>
    </row>
    <row r="173" spans="2:5" x14ac:dyDescent="0.25">
      <c r="B173" s="1" t="s">
        <v>23</v>
      </c>
      <c r="D173" s="5">
        <v>99.561999999999998</v>
      </c>
    </row>
    <row r="174" spans="2:5" x14ac:dyDescent="0.25">
      <c r="B174" s="1" t="s">
        <v>23</v>
      </c>
      <c r="D174" s="5">
        <v>94.462999999999994</v>
      </c>
    </row>
    <row r="175" spans="2:5" x14ac:dyDescent="0.25">
      <c r="B175" s="1" t="s">
        <v>23</v>
      </c>
      <c r="D175" s="5">
        <v>77.540000000000006</v>
      </c>
    </row>
    <row r="176" spans="2:5" x14ac:dyDescent="0.25">
      <c r="B176" s="1" t="s">
        <v>23</v>
      </c>
      <c r="D176" s="5">
        <v>119.026</v>
      </c>
    </row>
    <row r="177" spans="2:4" x14ac:dyDescent="0.25">
      <c r="B177" s="1" t="s">
        <v>23</v>
      </c>
      <c r="D177" s="5">
        <v>115.06100000000001</v>
      </c>
    </row>
  </sheetData>
  <mergeCells count="1">
    <mergeCell ref="D1:E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9"/>
  <sheetViews>
    <sheetView zoomScale="70" zoomScaleNormal="70" workbookViewId="0">
      <selection activeCell="Q7" sqref="Q7"/>
    </sheetView>
  </sheetViews>
  <sheetFormatPr baseColWidth="10" defaultRowHeight="15" x14ac:dyDescent="0.25"/>
  <cols>
    <col min="1" max="1" width="11.42578125" style="1"/>
    <col min="2" max="2" width="17.7109375" style="1" bestFit="1" customWidth="1"/>
    <col min="3" max="4" width="11.42578125" style="1"/>
    <col min="5" max="5" width="29.7109375" style="1" customWidth="1"/>
    <col min="6" max="6" width="19.7109375" style="116" bestFit="1" customWidth="1"/>
    <col min="7" max="9" width="0" style="1" hidden="1" customWidth="1"/>
    <col min="10" max="11" width="11.42578125" style="1"/>
    <col min="12" max="12" width="13.85546875" style="1" customWidth="1"/>
    <col min="13" max="13" width="17.85546875" style="1" bestFit="1" customWidth="1"/>
    <col min="14" max="16384" width="11.42578125" style="1"/>
  </cols>
  <sheetData>
    <row r="1" spans="1:15" x14ac:dyDescent="0.25">
      <c r="D1" s="132"/>
      <c r="E1" s="132"/>
      <c r="F1" s="133"/>
      <c r="M1" s="132"/>
      <c r="N1" s="132"/>
      <c r="O1" s="132"/>
    </row>
    <row r="2" spans="1:15" x14ac:dyDescent="0.25">
      <c r="H2" s="7"/>
      <c r="O2" s="7"/>
    </row>
    <row r="3" spans="1:15" s="108" customFormat="1" ht="45" x14ac:dyDescent="0.25">
      <c r="B3" s="109" t="s">
        <v>29</v>
      </c>
      <c r="C3" s="110" t="s">
        <v>30</v>
      </c>
      <c r="D3" s="110" t="s">
        <v>44</v>
      </c>
      <c r="E3" s="123" t="s">
        <v>52</v>
      </c>
      <c r="F3" s="123" t="s">
        <v>51</v>
      </c>
      <c r="H3" s="112"/>
      <c r="K3" s="109" t="s">
        <v>29</v>
      </c>
      <c r="L3" s="110" t="s">
        <v>30</v>
      </c>
      <c r="M3" s="110" t="s">
        <v>45</v>
      </c>
      <c r="N3" s="110"/>
      <c r="O3" s="113"/>
    </row>
    <row r="4" spans="1:15" x14ac:dyDescent="0.25">
      <c r="A4" s="1" t="s">
        <v>28</v>
      </c>
      <c r="B4" s="1" t="s">
        <v>27</v>
      </c>
      <c r="C4" s="50" t="s">
        <v>16</v>
      </c>
      <c r="D4" s="50">
        <v>753.83799999999997</v>
      </c>
      <c r="E4" s="50">
        <v>35.900999999999996</v>
      </c>
      <c r="F4" s="117">
        <f>D4*E4</f>
        <v>27063.538037999995</v>
      </c>
      <c r="H4" s="7"/>
      <c r="K4" s="1" t="s">
        <v>27</v>
      </c>
      <c r="L4" s="1" t="s">
        <v>16</v>
      </c>
      <c r="M4" s="124">
        <v>154.08699999999999</v>
      </c>
    </row>
    <row r="5" spans="1:15" x14ac:dyDescent="0.25">
      <c r="B5" s="1" t="s">
        <v>9</v>
      </c>
      <c r="C5" s="50"/>
      <c r="D5" s="50">
        <v>724.71600000000001</v>
      </c>
      <c r="E5" s="50">
        <v>53.634</v>
      </c>
      <c r="F5" s="117">
        <f t="shared" ref="F5:F64" si="0">D5*E5</f>
        <v>38869.417944000001</v>
      </c>
      <c r="H5" s="7"/>
      <c r="K5" s="1" t="s">
        <v>9</v>
      </c>
      <c r="M5" s="124">
        <v>157.68100000000001</v>
      </c>
    </row>
    <row r="6" spans="1:15" x14ac:dyDescent="0.25">
      <c r="B6" s="1" t="s">
        <v>27</v>
      </c>
      <c r="C6" s="50"/>
      <c r="D6" s="50">
        <v>784.20799999999997</v>
      </c>
      <c r="E6" s="50">
        <v>93.641999999999996</v>
      </c>
      <c r="F6" s="117">
        <f t="shared" si="0"/>
        <v>73434.805536</v>
      </c>
      <c r="H6" s="7"/>
      <c r="K6" s="1" t="s">
        <v>27</v>
      </c>
      <c r="M6" s="124">
        <v>152.739</v>
      </c>
    </row>
    <row r="7" spans="1:15" x14ac:dyDescent="0.25">
      <c r="B7" s="1" t="s">
        <v>9</v>
      </c>
      <c r="C7" s="101"/>
      <c r="D7" s="101">
        <v>576.19500000000005</v>
      </c>
      <c r="E7" s="101">
        <v>79.045999999999992</v>
      </c>
      <c r="F7" s="118">
        <f t="shared" si="0"/>
        <v>45545.909970000001</v>
      </c>
      <c r="H7" s="7"/>
      <c r="K7" s="1" t="s">
        <v>9</v>
      </c>
      <c r="M7" s="124">
        <v>150.00700000000001</v>
      </c>
    </row>
    <row r="8" spans="1:15" x14ac:dyDescent="0.25">
      <c r="B8" s="1" t="s">
        <v>27</v>
      </c>
      <c r="C8" s="50" t="s">
        <v>17</v>
      </c>
      <c r="D8" s="50">
        <v>610.30899999999997</v>
      </c>
      <c r="E8" s="50">
        <v>27.399000000000001</v>
      </c>
      <c r="F8" s="119">
        <f t="shared" si="0"/>
        <v>16721.856291</v>
      </c>
      <c r="H8" s="7"/>
      <c r="K8" s="1" t="s">
        <v>27</v>
      </c>
      <c r="M8" s="124">
        <v>153.655</v>
      </c>
    </row>
    <row r="9" spans="1:15" x14ac:dyDescent="0.25">
      <c r="B9" s="1" t="s">
        <v>9</v>
      </c>
      <c r="C9" s="50"/>
      <c r="D9" s="50">
        <v>437.24299999999999</v>
      </c>
      <c r="E9" s="50">
        <v>49.499000000000002</v>
      </c>
      <c r="F9" s="117">
        <f t="shared" si="0"/>
        <v>21643.091257</v>
      </c>
      <c r="H9" s="7"/>
      <c r="K9" s="1" t="s">
        <v>9</v>
      </c>
      <c r="M9" s="124">
        <v>139.941</v>
      </c>
    </row>
    <row r="10" spans="1:15" x14ac:dyDescent="0.25">
      <c r="B10" s="1" t="s">
        <v>27</v>
      </c>
      <c r="C10" s="50"/>
      <c r="D10" s="50">
        <v>531.67999999999995</v>
      </c>
      <c r="E10" s="50">
        <v>60.36</v>
      </c>
      <c r="F10" s="117">
        <f t="shared" si="0"/>
        <v>32092.204799999996</v>
      </c>
      <c r="G10" s="7"/>
      <c r="H10" s="7"/>
      <c r="K10" s="1" t="s">
        <v>27</v>
      </c>
      <c r="M10" s="124">
        <v>154.47999999999999</v>
      </c>
    </row>
    <row r="11" spans="1:15" x14ac:dyDescent="0.25">
      <c r="B11" s="1" t="s">
        <v>9</v>
      </c>
      <c r="C11" s="101"/>
      <c r="D11" s="101">
        <v>549.56899999999996</v>
      </c>
      <c r="E11" s="101">
        <v>87.43</v>
      </c>
      <c r="F11" s="118"/>
      <c r="H11" s="7"/>
      <c r="K11" s="1" t="s">
        <v>9</v>
      </c>
      <c r="M11" s="124">
        <v>173.124</v>
      </c>
    </row>
    <row r="12" spans="1:15" x14ac:dyDescent="0.25">
      <c r="B12" s="1" t="s">
        <v>27</v>
      </c>
      <c r="C12" s="50" t="s">
        <v>18</v>
      </c>
      <c r="D12" s="50">
        <v>615.30100000000004</v>
      </c>
      <c r="E12" s="50">
        <v>118.58199999999999</v>
      </c>
      <c r="F12" s="117">
        <f t="shared" si="0"/>
        <v>72963.623181999996</v>
      </c>
      <c r="H12" s="7"/>
      <c r="K12" s="1" t="s">
        <v>27</v>
      </c>
      <c r="M12" s="124">
        <v>147.761</v>
      </c>
    </row>
    <row r="13" spans="1:15" x14ac:dyDescent="0.25">
      <c r="B13" s="1" t="s">
        <v>9</v>
      </c>
      <c r="C13" s="50"/>
      <c r="D13" s="50">
        <v>608.64499999999998</v>
      </c>
      <c r="E13" s="50">
        <v>101.45099999999999</v>
      </c>
      <c r="F13" s="117">
        <f t="shared" si="0"/>
        <v>61747.643894999994</v>
      </c>
      <c r="H13" s="7"/>
      <c r="K13" s="1" t="s">
        <v>9</v>
      </c>
      <c r="M13" s="124">
        <v>159.82300000000001</v>
      </c>
    </row>
    <row r="14" spans="1:15" x14ac:dyDescent="0.25">
      <c r="B14" s="1" t="s">
        <v>27</v>
      </c>
      <c r="C14" s="50"/>
      <c r="D14" s="50">
        <v>468.86099999999999</v>
      </c>
      <c r="E14" s="50">
        <v>57.682000000000002</v>
      </c>
      <c r="F14" s="117">
        <f t="shared" si="0"/>
        <v>27044.840201999999</v>
      </c>
      <c r="H14" s="7"/>
      <c r="K14" s="1" t="s">
        <v>27</v>
      </c>
      <c r="M14" s="124">
        <v>164.696</v>
      </c>
    </row>
    <row r="15" spans="1:15" x14ac:dyDescent="0.25">
      <c r="B15" s="1" t="s">
        <v>9</v>
      </c>
      <c r="C15" s="9"/>
      <c r="D15" s="9">
        <v>613.63699999999994</v>
      </c>
      <c r="E15" s="9">
        <v>71.268000000000001</v>
      </c>
      <c r="F15" s="117">
        <f t="shared" si="0"/>
        <v>43732.681715999999</v>
      </c>
      <c r="H15" s="7"/>
      <c r="K15" s="1" t="s">
        <v>9</v>
      </c>
      <c r="L15" s="2"/>
      <c r="M15" s="125">
        <v>162.298</v>
      </c>
      <c r="N15" s="2"/>
    </row>
    <row r="16" spans="1:15" x14ac:dyDescent="0.25">
      <c r="B16" s="1" t="s">
        <v>27</v>
      </c>
      <c r="C16" s="9"/>
      <c r="D16" s="9">
        <v>631.94200000000001</v>
      </c>
      <c r="E16" s="9">
        <v>64.495999999999995</v>
      </c>
      <c r="F16" s="117">
        <f t="shared" si="0"/>
        <v>40757.731231999998</v>
      </c>
      <c r="H16" s="7"/>
      <c r="K16" s="1" t="s">
        <v>27</v>
      </c>
      <c r="L16" s="1" t="s">
        <v>17</v>
      </c>
      <c r="M16" s="124">
        <v>159.56200000000001</v>
      </c>
    </row>
    <row r="17" spans="1:14" x14ac:dyDescent="0.25">
      <c r="B17" s="1" t="s">
        <v>9</v>
      </c>
      <c r="C17" s="101"/>
      <c r="D17" s="101">
        <v>693.93</v>
      </c>
      <c r="E17" s="101">
        <v>99.885000000000005</v>
      </c>
      <c r="F17" s="118">
        <f t="shared" si="0"/>
        <v>69313.198049999992</v>
      </c>
      <c r="H17" s="7"/>
      <c r="K17" s="1" t="s">
        <v>9</v>
      </c>
      <c r="M17" s="124">
        <v>148.245</v>
      </c>
    </row>
    <row r="18" spans="1:14" x14ac:dyDescent="0.25">
      <c r="B18" s="1" t="s">
        <v>27</v>
      </c>
      <c r="C18" s="50" t="s">
        <v>19</v>
      </c>
      <c r="D18" s="50">
        <v>702.25099999999998</v>
      </c>
      <c r="E18" s="50">
        <v>69.325000000000003</v>
      </c>
      <c r="F18" s="117">
        <f t="shared" si="0"/>
        <v>48683.550575000001</v>
      </c>
      <c r="H18" s="7"/>
      <c r="K18" s="1" t="s">
        <v>27</v>
      </c>
      <c r="M18" s="124">
        <v>166.029</v>
      </c>
    </row>
    <row r="19" spans="1:14" x14ac:dyDescent="0.25">
      <c r="B19" s="1" t="s">
        <v>9</v>
      </c>
      <c r="C19" s="50"/>
      <c r="D19" s="50">
        <v>853.26800000000003</v>
      </c>
      <c r="E19" s="50">
        <v>76.347999999999999</v>
      </c>
      <c r="F19" s="117">
        <f t="shared" si="0"/>
        <v>65145.305264000002</v>
      </c>
      <c r="H19" s="7"/>
      <c r="K19" s="1" t="s">
        <v>9</v>
      </c>
      <c r="M19" s="124">
        <v>181.51900000000001</v>
      </c>
    </row>
    <row r="20" spans="1:14" x14ac:dyDescent="0.25">
      <c r="B20" s="1" t="s">
        <v>27</v>
      </c>
      <c r="C20" s="9"/>
      <c r="D20" s="9">
        <v>615.71699999999998</v>
      </c>
      <c r="E20" s="9">
        <v>96.483999999999995</v>
      </c>
      <c r="F20" s="117">
        <f t="shared" si="0"/>
        <v>59406.839027999995</v>
      </c>
      <c r="K20" s="1" t="s">
        <v>27</v>
      </c>
      <c r="M20" s="124">
        <v>155.505</v>
      </c>
    </row>
    <row r="21" spans="1:14" x14ac:dyDescent="0.25">
      <c r="B21" s="1" t="s">
        <v>9</v>
      </c>
      <c r="C21" s="9"/>
      <c r="D21" s="9">
        <v>614.46900000000005</v>
      </c>
      <c r="E21" s="9">
        <v>103.158</v>
      </c>
      <c r="F21" s="117">
        <f t="shared" si="0"/>
        <v>63387.393102000009</v>
      </c>
      <c r="K21" s="1" t="s">
        <v>9</v>
      </c>
      <c r="M21" s="124">
        <v>176.012</v>
      </c>
    </row>
    <row r="22" spans="1:14" x14ac:dyDescent="0.25">
      <c r="B22" s="1" t="s">
        <v>27</v>
      </c>
      <c r="C22" s="101"/>
      <c r="D22" s="101">
        <v>742.60500000000002</v>
      </c>
      <c r="E22" s="101">
        <v>87.162000000000006</v>
      </c>
      <c r="F22" s="118">
        <f t="shared" si="0"/>
        <v>64726.937010000009</v>
      </c>
      <c r="K22" s="1" t="s">
        <v>27</v>
      </c>
      <c r="M22" s="124">
        <v>173.86799999999999</v>
      </c>
    </row>
    <row r="23" spans="1:14" x14ac:dyDescent="0.25">
      <c r="B23" s="1" t="s">
        <v>9</v>
      </c>
      <c r="C23" s="50" t="s">
        <v>22</v>
      </c>
      <c r="D23" s="50">
        <v>568.70699999999999</v>
      </c>
      <c r="E23" s="50">
        <v>67.289000000000001</v>
      </c>
      <c r="F23" s="117">
        <f t="shared" si="0"/>
        <v>38267.725322999999</v>
      </c>
      <c r="K23" s="1" t="s">
        <v>9</v>
      </c>
      <c r="M23" s="124">
        <v>163.36099999999999</v>
      </c>
    </row>
    <row r="24" spans="1:14" x14ac:dyDescent="0.25">
      <c r="B24" s="1" t="s">
        <v>27</v>
      </c>
      <c r="C24" s="50"/>
      <c r="D24" s="50">
        <v>775.471</v>
      </c>
      <c r="E24" s="50">
        <v>77.565999999999988</v>
      </c>
      <c r="F24" s="117">
        <f t="shared" si="0"/>
        <v>60150.183585999992</v>
      </c>
      <c r="K24" s="1" t="s">
        <v>27</v>
      </c>
      <c r="M24" s="124">
        <v>154.233</v>
      </c>
    </row>
    <row r="25" spans="1:14" x14ac:dyDescent="0.25">
      <c r="B25" s="1" t="s">
        <v>9</v>
      </c>
      <c r="C25" s="50"/>
      <c r="D25" s="50">
        <v>679.36900000000003</v>
      </c>
      <c r="E25" s="50">
        <v>71.783000000000001</v>
      </c>
      <c r="F25" s="117">
        <f t="shared" si="0"/>
        <v>48767.144927000001</v>
      </c>
      <c r="K25" s="1" t="s">
        <v>9</v>
      </c>
      <c r="M25" s="124">
        <v>158.89500000000001</v>
      </c>
    </row>
    <row r="26" spans="1:14" x14ac:dyDescent="0.25">
      <c r="B26" s="1" t="s">
        <v>27</v>
      </c>
      <c r="C26" s="101"/>
      <c r="D26" s="101">
        <v>584.1</v>
      </c>
      <c r="E26" s="101">
        <v>72.125</v>
      </c>
      <c r="F26" s="118">
        <f t="shared" si="0"/>
        <v>42128.212500000001</v>
      </c>
      <c r="K26" s="1" t="s">
        <v>27</v>
      </c>
      <c r="M26" s="124">
        <v>165.86099999999999</v>
      </c>
    </row>
    <row r="27" spans="1:14" x14ac:dyDescent="0.25">
      <c r="B27" s="1" t="s">
        <v>27</v>
      </c>
      <c r="C27" s="50" t="s">
        <v>20</v>
      </c>
      <c r="D27" s="50">
        <v>539.16899999999998</v>
      </c>
      <c r="E27" s="50">
        <v>66.369</v>
      </c>
      <c r="F27" s="117">
        <f t="shared" si="0"/>
        <v>35784.107361000002</v>
      </c>
      <c r="K27" s="1" t="s">
        <v>9</v>
      </c>
      <c r="M27" s="124">
        <v>164.572</v>
      </c>
    </row>
    <row r="28" spans="1:14" x14ac:dyDescent="0.25">
      <c r="B28" s="1" t="s">
        <v>9</v>
      </c>
      <c r="C28" s="50"/>
      <c r="D28" s="50">
        <v>598.24400000000003</v>
      </c>
      <c r="E28" s="50">
        <v>92.771999999999991</v>
      </c>
      <c r="F28" s="117">
        <f t="shared" si="0"/>
        <v>55500.292367999995</v>
      </c>
      <c r="K28" s="1" t="s">
        <v>27</v>
      </c>
      <c r="M28" s="124">
        <v>163.37799999999999</v>
      </c>
    </row>
    <row r="29" spans="1:14" x14ac:dyDescent="0.25">
      <c r="B29" s="1" t="s">
        <v>27</v>
      </c>
      <c r="C29" s="50"/>
      <c r="D29" s="50">
        <v>551.65</v>
      </c>
      <c r="E29" s="50">
        <v>105.512</v>
      </c>
      <c r="F29" s="117">
        <f t="shared" si="0"/>
        <v>58205.694799999997</v>
      </c>
      <c r="K29" s="1" t="s">
        <v>9</v>
      </c>
      <c r="M29" s="124">
        <v>177.006</v>
      </c>
    </row>
    <row r="30" spans="1:14" x14ac:dyDescent="0.25">
      <c r="B30" s="1" t="s">
        <v>9</v>
      </c>
      <c r="C30" s="9"/>
      <c r="D30" s="9">
        <v>462.20400000000001</v>
      </c>
      <c r="E30" s="9">
        <v>67.64</v>
      </c>
      <c r="F30" s="117">
        <f t="shared" si="0"/>
        <v>31263.47856</v>
      </c>
      <c r="K30" s="1" t="s">
        <v>27</v>
      </c>
      <c r="L30" s="2"/>
      <c r="M30" s="125">
        <v>164.31</v>
      </c>
      <c r="N30" s="2"/>
    </row>
    <row r="31" spans="1:14" x14ac:dyDescent="0.25">
      <c r="A31" s="7"/>
      <c r="B31" s="1" t="s">
        <v>27</v>
      </c>
      <c r="C31" s="101"/>
      <c r="D31" s="101">
        <v>679.36900000000003</v>
      </c>
      <c r="E31" s="101">
        <v>79.622</v>
      </c>
      <c r="F31" s="118">
        <f t="shared" si="0"/>
        <v>54092.718518000001</v>
      </c>
      <c r="K31" s="1" t="s">
        <v>9</v>
      </c>
      <c r="L31" s="1" t="s">
        <v>18</v>
      </c>
      <c r="M31" s="124">
        <v>161.36199999999999</v>
      </c>
    </row>
    <row r="32" spans="1:14" x14ac:dyDescent="0.25">
      <c r="A32" s="7"/>
      <c r="B32" s="1" t="s">
        <v>9</v>
      </c>
      <c r="C32" s="9" t="s">
        <v>21</v>
      </c>
      <c r="D32" s="9">
        <v>658.15200000000004</v>
      </c>
      <c r="E32" s="9">
        <v>113.628</v>
      </c>
      <c r="F32" s="117">
        <f t="shared" si="0"/>
        <v>74784.495456000004</v>
      </c>
      <c r="K32" s="1" t="s">
        <v>27</v>
      </c>
      <c r="M32" s="124">
        <v>179.07</v>
      </c>
    </row>
    <row r="33" spans="1:14" x14ac:dyDescent="0.25">
      <c r="A33" s="7"/>
      <c r="B33" s="1" t="s">
        <v>27</v>
      </c>
      <c r="C33" s="9"/>
      <c r="D33" s="9">
        <v>549.98500000000001</v>
      </c>
      <c r="E33" s="9">
        <v>81.49799999999999</v>
      </c>
      <c r="F33" s="117">
        <f t="shared" si="0"/>
        <v>44822.677529999994</v>
      </c>
      <c r="K33" s="1" t="s">
        <v>9</v>
      </c>
      <c r="M33" s="124">
        <v>172.333</v>
      </c>
    </row>
    <row r="34" spans="1:14" x14ac:dyDescent="0.25">
      <c r="A34" s="7"/>
      <c r="B34" s="1" t="s">
        <v>9</v>
      </c>
      <c r="C34" s="9"/>
      <c r="D34" s="9">
        <v>582.01900000000001</v>
      </c>
      <c r="E34" s="9">
        <v>86.947999999999993</v>
      </c>
      <c r="F34" s="117">
        <f t="shared" si="0"/>
        <v>50605.388011999996</v>
      </c>
      <c r="K34" s="1" t="s">
        <v>27</v>
      </c>
      <c r="M34" s="124">
        <v>162.57400000000001</v>
      </c>
    </row>
    <row r="35" spans="1:14" x14ac:dyDescent="0.25">
      <c r="A35" s="7"/>
      <c r="B35" s="1" t="s">
        <v>27</v>
      </c>
      <c r="C35" s="9"/>
      <c r="D35" s="9">
        <v>497.56599999999997</v>
      </c>
      <c r="E35" s="9">
        <v>82.307999999999993</v>
      </c>
      <c r="F35" s="117">
        <f t="shared" si="0"/>
        <v>40953.662327999991</v>
      </c>
      <c r="K35" s="1" t="s">
        <v>9</v>
      </c>
      <c r="M35" s="124">
        <v>160.80799999999999</v>
      </c>
    </row>
    <row r="36" spans="1:14" x14ac:dyDescent="0.25">
      <c r="A36" s="7"/>
      <c r="B36" s="1" t="s">
        <v>9</v>
      </c>
      <c r="C36" s="9"/>
      <c r="D36" s="9">
        <v>644.423</v>
      </c>
      <c r="E36" s="9">
        <v>113.113</v>
      </c>
      <c r="F36" s="117">
        <f t="shared" si="0"/>
        <v>72892.618799000003</v>
      </c>
      <c r="K36" s="1" t="s">
        <v>27</v>
      </c>
      <c r="M36" s="124">
        <v>172.239</v>
      </c>
    </row>
    <row r="37" spans="1:14" ht="15.75" thickBot="1" x14ac:dyDescent="0.3">
      <c r="A37" s="3"/>
      <c r="B37" s="3" t="s">
        <v>27</v>
      </c>
      <c r="C37" s="102"/>
      <c r="D37" s="102">
        <v>702.25099999999998</v>
      </c>
      <c r="E37" s="102">
        <v>122.372</v>
      </c>
      <c r="F37" s="120">
        <f t="shared" si="0"/>
        <v>85935.859371999992</v>
      </c>
      <c r="K37" s="1" t="s">
        <v>9</v>
      </c>
      <c r="M37" s="124">
        <v>169.92</v>
      </c>
    </row>
    <row r="38" spans="1:14" ht="15.75" thickTop="1" x14ac:dyDescent="0.25">
      <c r="B38" s="1" t="s">
        <v>23</v>
      </c>
      <c r="C38" s="1" t="s">
        <v>16</v>
      </c>
      <c r="D38" s="1">
        <v>184.715</v>
      </c>
      <c r="E38" s="1">
        <v>0.87000000000000011</v>
      </c>
      <c r="F38" s="116">
        <f t="shared" si="0"/>
        <v>160.70205000000001</v>
      </c>
      <c r="K38" s="1" t="s">
        <v>27</v>
      </c>
      <c r="M38" s="124">
        <v>181.98400000000001</v>
      </c>
    </row>
    <row r="39" spans="1:14" x14ac:dyDescent="0.25">
      <c r="B39" s="1" t="s">
        <v>23</v>
      </c>
      <c r="D39" s="1">
        <v>302.45</v>
      </c>
      <c r="E39" s="1">
        <v>0.56500000000000039</v>
      </c>
      <c r="F39" s="116">
        <f t="shared" si="0"/>
        <v>170.88425000000012</v>
      </c>
      <c r="K39" s="1" t="s">
        <v>9</v>
      </c>
      <c r="M39" s="124">
        <v>150.78</v>
      </c>
    </row>
    <row r="40" spans="1:14" x14ac:dyDescent="0.25">
      <c r="B40" s="1" t="s">
        <v>23</v>
      </c>
      <c r="C40" s="2"/>
      <c r="D40" s="2">
        <v>315.76299999999998</v>
      </c>
      <c r="E40" s="2">
        <v>1.0250000000000004</v>
      </c>
      <c r="F40" s="121">
        <f t="shared" si="0"/>
        <v>323.65707500000008</v>
      </c>
      <c r="K40" s="1" t="s">
        <v>27</v>
      </c>
      <c r="M40" s="124">
        <v>173.20400000000001</v>
      </c>
    </row>
    <row r="41" spans="1:14" x14ac:dyDescent="0.25">
      <c r="B41" s="1" t="s">
        <v>23</v>
      </c>
      <c r="C41" s="1" t="s">
        <v>17</v>
      </c>
      <c r="D41" s="1">
        <v>138.12</v>
      </c>
      <c r="E41" s="1">
        <v>1.8490000000000002</v>
      </c>
      <c r="F41" s="116">
        <f t="shared" si="0"/>
        <v>255.38388000000003</v>
      </c>
      <c r="K41" s="1" t="s">
        <v>9</v>
      </c>
      <c r="M41" s="124">
        <v>175.15600000000001</v>
      </c>
    </row>
    <row r="42" spans="1:14" x14ac:dyDescent="0.25">
      <c r="B42" s="1" t="s">
        <v>23</v>
      </c>
      <c r="C42" s="2"/>
      <c r="D42" s="2">
        <v>118.151</v>
      </c>
      <c r="E42" s="2">
        <v>0.24299999999999988</v>
      </c>
      <c r="F42" s="121">
        <f t="shared" si="0"/>
        <v>28.710692999999985</v>
      </c>
      <c r="K42" s="1" t="s">
        <v>27</v>
      </c>
      <c r="L42" s="2"/>
      <c r="M42" s="125">
        <v>171.46299999999999</v>
      </c>
      <c r="N42" s="2"/>
    </row>
    <row r="43" spans="1:14" x14ac:dyDescent="0.25">
      <c r="B43" s="1" t="s">
        <v>23</v>
      </c>
      <c r="C43" s="1" t="s">
        <v>18</v>
      </c>
      <c r="D43" s="1">
        <v>186.37899999999999</v>
      </c>
      <c r="E43" s="1">
        <v>10.934000000000001</v>
      </c>
      <c r="F43" s="116">
        <f t="shared" si="0"/>
        <v>2037.8679860000002</v>
      </c>
      <c r="K43" s="1" t="s">
        <v>9</v>
      </c>
      <c r="L43" s="1" t="s">
        <v>19</v>
      </c>
      <c r="M43" s="124">
        <v>170.541</v>
      </c>
    </row>
    <row r="44" spans="1:14" x14ac:dyDescent="0.25">
      <c r="B44" s="1" t="s">
        <v>23</v>
      </c>
      <c r="D44" s="1">
        <v>59.491999999999997</v>
      </c>
      <c r="E44" s="1">
        <v>8.2119999999999997</v>
      </c>
      <c r="F44" s="116">
        <f t="shared" si="0"/>
        <v>488.54830399999997</v>
      </c>
      <c r="K44" s="1" t="s">
        <v>27</v>
      </c>
      <c r="M44" s="124">
        <v>180.25899999999999</v>
      </c>
    </row>
    <row r="45" spans="1:14" x14ac:dyDescent="0.25">
      <c r="B45" s="1" t="s">
        <v>23</v>
      </c>
      <c r="D45" s="1">
        <v>161.834</v>
      </c>
      <c r="E45" s="1">
        <v>2.3290000000000006</v>
      </c>
      <c r="F45" s="116">
        <f t="shared" si="0"/>
        <v>376.91138600000011</v>
      </c>
      <c r="K45" s="1" t="s">
        <v>9</v>
      </c>
      <c r="M45" s="124">
        <v>151.93299999999999</v>
      </c>
    </row>
    <row r="46" spans="1:14" x14ac:dyDescent="0.25">
      <c r="B46" s="1" t="s">
        <v>23</v>
      </c>
      <c r="C46" s="2"/>
      <c r="D46" s="2">
        <v>399.38400000000001</v>
      </c>
      <c r="E46" s="2">
        <v>30.284999999999997</v>
      </c>
      <c r="F46" s="121">
        <f t="shared" si="0"/>
        <v>12095.344439999999</v>
      </c>
      <c r="K46" s="1" t="s">
        <v>27</v>
      </c>
      <c r="M46" s="124">
        <v>167.423</v>
      </c>
    </row>
    <row r="47" spans="1:14" x14ac:dyDescent="0.25">
      <c r="B47" s="1" t="s">
        <v>23</v>
      </c>
      <c r="C47" s="1" t="s">
        <v>19</v>
      </c>
      <c r="D47" s="1">
        <v>234.22200000000001</v>
      </c>
      <c r="E47" s="1">
        <v>0.8879999999999999</v>
      </c>
      <c r="F47" s="116">
        <f t="shared" si="0"/>
        <v>207.98913599999997</v>
      </c>
      <c r="K47" s="1" t="s">
        <v>9</v>
      </c>
      <c r="M47" s="124">
        <v>159.80500000000001</v>
      </c>
    </row>
    <row r="48" spans="1:14" x14ac:dyDescent="0.25">
      <c r="B48" s="1" t="s">
        <v>23</v>
      </c>
      <c r="D48" s="1">
        <v>7.9039999999999999</v>
      </c>
      <c r="E48" s="1">
        <v>0.86499999999999977</v>
      </c>
      <c r="F48" s="116">
        <f t="shared" si="0"/>
        <v>6.8369599999999977</v>
      </c>
      <c r="K48" s="1" t="s">
        <v>27</v>
      </c>
      <c r="M48" s="124">
        <v>159.28899999999999</v>
      </c>
    </row>
    <row r="49" spans="2:14" x14ac:dyDescent="0.25">
      <c r="B49" s="1" t="s">
        <v>23</v>
      </c>
      <c r="D49" s="1">
        <v>114.407</v>
      </c>
      <c r="E49" s="1">
        <v>31.951000000000004</v>
      </c>
      <c r="F49" s="116">
        <f t="shared" si="0"/>
        <v>3655.4180570000003</v>
      </c>
      <c r="K49" s="1" t="s">
        <v>9</v>
      </c>
      <c r="M49" s="124">
        <v>172.637</v>
      </c>
    </row>
    <row r="50" spans="2:14" x14ac:dyDescent="0.25">
      <c r="B50" s="1" t="s">
        <v>23</v>
      </c>
      <c r="C50" s="2"/>
      <c r="D50" s="2">
        <v>102.758</v>
      </c>
      <c r="E50" s="2">
        <v>2.4009999999999998</v>
      </c>
      <c r="F50" s="121">
        <f t="shared" si="0"/>
        <v>246.72195799999997</v>
      </c>
      <c r="K50" s="1" t="s">
        <v>27</v>
      </c>
      <c r="M50" s="124">
        <v>159.958</v>
      </c>
    </row>
    <row r="51" spans="2:14" x14ac:dyDescent="0.25">
      <c r="B51" s="1" t="s">
        <v>23</v>
      </c>
      <c r="C51" s="1" t="s">
        <v>22</v>
      </c>
      <c r="D51" s="1">
        <v>144.77699999999999</v>
      </c>
      <c r="E51" s="1">
        <v>0.92099999999999982</v>
      </c>
      <c r="F51" s="116">
        <f t="shared" si="0"/>
        <v>133.33961699999998</v>
      </c>
      <c r="K51" s="1" t="s">
        <v>9</v>
      </c>
      <c r="M51" s="124">
        <v>155.30600000000001</v>
      </c>
    </row>
    <row r="52" spans="2:14" x14ac:dyDescent="0.25">
      <c r="B52" s="1" t="s">
        <v>23</v>
      </c>
      <c r="D52" s="1">
        <v>160.58600000000001</v>
      </c>
      <c r="E52" s="1">
        <v>0.93399999999999972</v>
      </c>
      <c r="F52" s="116">
        <f t="shared" si="0"/>
        <v>149.98732399999997</v>
      </c>
      <c r="K52" s="1" t="s">
        <v>27</v>
      </c>
      <c r="M52" s="124">
        <v>173.285</v>
      </c>
    </row>
    <row r="53" spans="2:14" x14ac:dyDescent="0.25">
      <c r="B53" s="1" t="s">
        <v>23</v>
      </c>
      <c r="C53" s="2"/>
      <c r="D53" s="2">
        <v>52.835000000000001</v>
      </c>
      <c r="E53" s="2">
        <v>0.37000000000000011</v>
      </c>
      <c r="F53" s="121">
        <f t="shared" si="0"/>
        <v>19.548950000000005</v>
      </c>
      <c r="K53" s="1" t="s">
        <v>9</v>
      </c>
      <c r="M53" s="124">
        <v>181.61099999999999</v>
      </c>
    </row>
    <row r="54" spans="2:14" x14ac:dyDescent="0.25">
      <c r="B54" s="1" t="s">
        <v>23</v>
      </c>
      <c r="C54" s="1" t="s">
        <v>20</v>
      </c>
      <c r="D54" s="1">
        <v>175.97900000000001</v>
      </c>
      <c r="E54" s="1">
        <v>2.1289999999999996</v>
      </c>
      <c r="F54" s="116">
        <f t="shared" si="0"/>
        <v>374.65929099999994</v>
      </c>
      <c r="K54" s="1" t="s">
        <v>27</v>
      </c>
      <c r="L54" s="2"/>
      <c r="M54" s="125">
        <v>166.803</v>
      </c>
      <c r="N54" s="2"/>
    </row>
    <row r="55" spans="2:14" x14ac:dyDescent="0.25">
      <c r="B55" s="1" t="s">
        <v>23</v>
      </c>
      <c r="D55" s="1">
        <v>104.006</v>
      </c>
      <c r="E55" s="1">
        <v>3.3489999999999998</v>
      </c>
      <c r="F55" s="116">
        <f t="shared" si="0"/>
        <v>348.31609399999996</v>
      </c>
      <c r="K55" s="1" t="s">
        <v>9</v>
      </c>
      <c r="L55" s="1" t="s">
        <v>22</v>
      </c>
      <c r="M55" s="124">
        <v>179.35499999999999</v>
      </c>
    </row>
    <row r="56" spans="2:14" x14ac:dyDescent="0.25">
      <c r="B56" s="1" t="s">
        <v>23</v>
      </c>
      <c r="D56" s="1">
        <v>95.686000000000007</v>
      </c>
      <c r="E56" s="1">
        <v>0.5</v>
      </c>
      <c r="F56" s="116">
        <f t="shared" si="0"/>
        <v>47.843000000000004</v>
      </c>
      <c r="K56" s="1" t="s">
        <v>27</v>
      </c>
      <c r="M56" s="124">
        <v>182.815</v>
      </c>
    </row>
    <row r="57" spans="2:14" x14ac:dyDescent="0.25">
      <c r="B57" s="1" t="s">
        <v>23</v>
      </c>
      <c r="D57" s="1">
        <v>118.983</v>
      </c>
      <c r="E57" s="1">
        <v>0.94900000000000029</v>
      </c>
      <c r="F57" s="116">
        <f t="shared" si="0"/>
        <v>112.91486700000004</v>
      </c>
      <c r="K57" s="1" t="s">
        <v>9</v>
      </c>
      <c r="M57" s="124">
        <v>180.417</v>
      </c>
    </row>
    <row r="58" spans="2:14" x14ac:dyDescent="0.25">
      <c r="B58" s="1" t="s">
        <v>23</v>
      </c>
      <c r="D58" s="1">
        <v>112.74299999999999</v>
      </c>
      <c r="E58" s="1">
        <v>2.8679999999999999</v>
      </c>
      <c r="F58" s="116">
        <f t="shared" si="0"/>
        <v>323.34692399999994</v>
      </c>
      <c r="K58" s="1" t="s">
        <v>27</v>
      </c>
      <c r="M58" s="124">
        <v>167.01</v>
      </c>
    </row>
    <row r="59" spans="2:14" x14ac:dyDescent="0.25">
      <c r="B59" s="1" t="s">
        <v>23</v>
      </c>
      <c r="D59" s="1">
        <v>153.09700000000001</v>
      </c>
      <c r="E59" s="1">
        <v>9.1990000000000016</v>
      </c>
      <c r="F59" s="116">
        <f t="shared" si="0"/>
        <v>1408.3393030000004</v>
      </c>
      <c r="K59" s="1" t="s">
        <v>9</v>
      </c>
      <c r="M59" s="124">
        <v>181.18</v>
      </c>
    </row>
    <row r="60" spans="2:14" x14ac:dyDescent="0.25">
      <c r="B60" s="1" t="s">
        <v>23</v>
      </c>
      <c r="C60" s="2"/>
      <c r="D60" s="2">
        <v>132.71199999999999</v>
      </c>
      <c r="E60" s="2">
        <v>0.504</v>
      </c>
      <c r="F60" s="121">
        <f t="shared" si="0"/>
        <v>66.886848000000001</v>
      </c>
      <c r="K60" s="1" t="s">
        <v>27</v>
      </c>
      <c r="M60" s="124">
        <v>175.87100000000001</v>
      </c>
    </row>
    <row r="61" spans="2:14" x14ac:dyDescent="0.25">
      <c r="B61" s="1" t="s">
        <v>23</v>
      </c>
      <c r="C61" s="1" t="s">
        <v>21</v>
      </c>
      <c r="D61" s="1">
        <v>140.20099999999999</v>
      </c>
      <c r="E61" s="1">
        <v>1.9010000000000007</v>
      </c>
      <c r="F61" s="116">
        <f t="shared" si="0"/>
        <v>266.52210100000008</v>
      </c>
      <c r="K61" s="1" t="s">
        <v>9</v>
      </c>
      <c r="M61" s="124">
        <v>179.71299999999999</v>
      </c>
    </row>
    <row r="62" spans="2:14" x14ac:dyDescent="0.25">
      <c r="B62" s="1" t="s">
        <v>23</v>
      </c>
      <c r="D62" s="1">
        <v>201.35599999999999</v>
      </c>
      <c r="E62" s="1">
        <v>0.66300000000000026</v>
      </c>
      <c r="F62" s="116">
        <f t="shared" si="0"/>
        <v>133.49902800000004</v>
      </c>
      <c r="K62" s="1" t="s">
        <v>27</v>
      </c>
      <c r="M62" s="124">
        <v>166.417</v>
      </c>
    </row>
    <row r="63" spans="2:14" x14ac:dyDescent="0.25">
      <c r="B63" s="1" t="s">
        <v>23</v>
      </c>
      <c r="D63" s="1">
        <v>129.38399999999999</v>
      </c>
      <c r="E63" s="1">
        <v>0.74800000000000022</v>
      </c>
      <c r="F63" s="116">
        <f t="shared" si="0"/>
        <v>96.779232000000022</v>
      </c>
      <c r="K63" s="1" t="s">
        <v>9</v>
      </c>
      <c r="M63" s="124">
        <v>187.62</v>
      </c>
    </row>
    <row r="64" spans="2:14" x14ac:dyDescent="0.25">
      <c r="B64" s="1" t="s">
        <v>23</v>
      </c>
      <c r="D64" s="1">
        <v>255.44</v>
      </c>
      <c r="E64" s="1">
        <v>0.49000000000000021</v>
      </c>
      <c r="F64" s="116">
        <f t="shared" si="0"/>
        <v>125.16560000000005</v>
      </c>
      <c r="K64" s="1" t="s">
        <v>27</v>
      </c>
      <c r="M64" s="124">
        <v>164.58799999999999</v>
      </c>
    </row>
    <row r="65" spans="2:14" x14ac:dyDescent="0.25">
      <c r="K65" s="1" t="s">
        <v>9</v>
      </c>
      <c r="M65" s="124">
        <v>171.755</v>
      </c>
    </row>
    <row r="66" spans="2:14" x14ac:dyDescent="0.25">
      <c r="B66" s="7"/>
      <c r="C66" s="7"/>
      <c r="D66" s="7"/>
      <c r="E66" s="7"/>
      <c r="F66" s="122"/>
      <c r="K66" s="1" t="s">
        <v>27</v>
      </c>
      <c r="L66" s="2"/>
      <c r="M66" s="125">
        <v>173.8</v>
      </c>
      <c r="N66" s="2"/>
    </row>
    <row r="67" spans="2:14" x14ac:dyDescent="0.25">
      <c r="B67" s="7"/>
      <c r="C67" s="7"/>
      <c r="D67" s="7"/>
      <c r="E67" s="7"/>
      <c r="F67" s="122"/>
      <c r="K67" s="1" t="s">
        <v>9</v>
      </c>
      <c r="L67" s="1" t="s">
        <v>20</v>
      </c>
      <c r="M67" s="124">
        <v>161.375</v>
      </c>
    </row>
    <row r="68" spans="2:14" x14ac:dyDescent="0.25">
      <c r="B68" s="7"/>
      <c r="C68" s="7"/>
      <c r="D68" s="7"/>
      <c r="E68" s="7"/>
      <c r="F68" s="122"/>
      <c r="K68" s="1" t="s">
        <v>27</v>
      </c>
      <c r="M68" s="124">
        <v>156.53399999999999</v>
      </c>
    </row>
    <row r="69" spans="2:14" x14ac:dyDescent="0.25">
      <c r="B69" s="7"/>
      <c r="C69" s="7"/>
      <c r="D69" s="7"/>
      <c r="E69" s="7"/>
      <c r="F69" s="122"/>
      <c r="K69" s="1" t="s">
        <v>9</v>
      </c>
      <c r="M69" s="124">
        <v>142.06399999999999</v>
      </c>
    </row>
    <row r="70" spans="2:14" x14ac:dyDescent="0.25">
      <c r="B70" s="7"/>
      <c r="C70" s="7"/>
      <c r="D70" s="7"/>
      <c r="E70" s="7"/>
      <c r="F70" s="122"/>
      <c r="K70" s="1" t="s">
        <v>27</v>
      </c>
      <c r="M70" s="124">
        <v>156.298</v>
      </c>
    </row>
    <row r="71" spans="2:14" x14ac:dyDescent="0.25">
      <c r="B71" s="7"/>
      <c r="C71" s="7"/>
      <c r="D71" s="7"/>
      <c r="E71" s="7"/>
      <c r="F71" s="122"/>
      <c r="K71" s="1" t="s">
        <v>9</v>
      </c>
      <c r="M71" s="124">
        <v>158.90199999999999</v>
      </c>
    </row>
    <row r="72" spans="2:14" x14ac:dyDescent="0.25">
      <c r="B72" s="7"/>
      <c r="C72" s="7"/>
      <c r="D72" s="7"/>
      <c r="E72" s="7"/>
      <c r="F72" s="122"/>
      <c r="K72" s="1" t="s">
        <v>27</v>
      </c>
      <c r="M72" s="124">
        <v>150.667</v>
      </c>
    </row>
    <row r="73" spans="2:14" x14ac:dyDescent="0.25">
      <c r="B73" s="7"/>
      <c r="C73" s="7"/>
      <c r="D73" s="7"/>
      <c r="E73" s="7"/>
      <c r="F73" s="122"/>
      <c r="K73" s="1" t="s">
        <v>9</v>
      </c>
      <c r="M73" s="124">
        <v>161.59399999999999</v>
      </c>
    </row>
    <row r="74" spans="2:14" x14ac:dyDescent="0.25">
      <c r="B74" s="7"/>
      <c r="C74" s="7"/>
      <c r="D74" s="7"/>
      <c r="E74" s="7"/>
      <c r="F74" s="122"/>
      <c r="K74" s="1" t="s">
        <v>27</v>
      </c>
      <c r="M74" s="124">
        <v>156.58500000000001</v>
      </c>
    </row>
    <row r="75" spans="2:14" x14ac:dyDescent="0.25">
      <c r="B75" s="7"/>
      <c r="C75" s="7"/>
      <c r="D75" s="7"/>
      <c r="E75" s="7"/>
      <c r="F75" s="122"/>
      <c r="K75" s="1" t="s">
        <v>9</v>
      </c>
      <c r="M75" s="124">
        <v>173.161</v>
      </c>
    </row>
    <row r="76" spans="2:14" x14ac:dyDescent="0.25">
      <c r="B76" s="7"/>
      <c r="C76" s="7"/>
      <c r="D76" s="7"/>
      <c r="E76" s="7"/>
      <c r="F76" s="122"/>
      <c r="K76" s="1" t="s">
        <v>27</v>
      </c>
      <c r="M76" s="124">
        <v>187.06100000000001</v>
      </c>
    </row>
    <row r="77" spans="2:14" x14ac:dyDescent="0.25">
      <c r="B77" s="7"/>
      <c r="C77" s="7"/>
      <c r="D77" s="7"/>
      <c r="E77" s="7"/>
      <c r="F77" s="122"/>
      <c r="K77" s="1" t="s">
        <v>9</v>
      </c>
      <c r="M77" s="124">
        <v>183.38900000000001</v>
      </c>
    </row>
    <row r="78" spans="2:14" x14ac:dyDescent="0.25">
      <c r="B78" s="7"/>
      <c r="C78" s="7"/>
      <c r="D78" s="7"/>
      <c r="E78" s="7"/>
      <c r="F78" s="122"/>
      <c r="K78" s="1" t="s">
        <v>27</v>
      </c>
      <c r="L78" s="2"/>
      <c r="M78" s="125">
        <v>182.511</v>
      </c>
      <c r="N78" s="2"/>
    </row>
    <row r="79" spans="2:14" x14ac:dyDescent="0.25">
      <c r="B79" s="7"/>
      <c r="C79" s="7"/>
      <c r="D79" s="7"/>
      <c r="E79" s="7"/>
      <c r="F79" s="122"/>
      <c r="K79" s="1" t="s">
        <v>9</v>
      </c>
      <c r="L79" s="1" t="s">
        <v>21</v>
      </c>
      <c r="M79" s="124">
        <v>170.41300000000001</v>
      </c>
    </row>
    <row r="80" spans="2:14" x14ac:dyDescent="0.25">
      <c r="B80" s="7"/>
      <c r="C80" s="7"/>
      <c r="D80" s="7"/>
      <c r="E80" s="7"/>
      <c r="F80" s="122"/>
      <c r="K80" s="1" t="s">
        <v>27</v>
      </c>
      <c r="M80" s="124">
        <v>172.02</v>
      </c>
    </row>
    <row r="81" spans="2:14" x14ac:dyDescent="0.25">
      <c r="B81" s="7"/>
      <c r="C81" s="7"/>
      <c r="D81" s="7"/>
      <c r="E81" s="7"/>
      <c r="F81" s="122"/>
      <c r="K81" s="1" t="s">
        <v>9</v>
      </c>
      <c r="M81" s="124">
        <v>155.785</v>
      </c>
    </row>
    <row r="82" spans="2:14" x14ac:dyDescent="0.25">
      <c r="B82" s="7"/>
      <c r="C82" s="7"/>
      <c r="D82" s="7"/>
      <c r="E82" s="7"/>
      <c r="F82" s="122"/>
      <c r="K82" s="1" t="s">
        <v>27</v>
      </c>
      <c r="M82" s="124">
        <v>168.405</v>
      </c>
    </row>
    <row r="83" spans="2:14" x14ac:dyDescent="0.25">
      <c r="B83" s="7"/>
      <c r="C83" s="7"/>
      <c r="D83" s="7"/>
      <c r="E83" s="7"/>
      <c r="F83" s="122"/>
      <c r="K83" s="1" t="s">
        <v>9</v>
      </c>
      <c r="M83" s="124">
        <v>164.34200000000001</v>
      </c>
    </row>
    <row r="84" spans="2:14" x14ac:dyDescent="0.25">
      <c r="B84" s="7"/>
      <c r="C84" s="7"/>
      <c r="D84" s="7"/>
      <c r="E84" s="7"/>
      <c r="F84" s="122"/>
      <c r="K84" s="1" t="s">
        <v>27</v>
      </c>
      <c r="M84" s="124">
        <v>155.36699999999999</v>
      </c>
    </row>
    <row r="85" spans="2:14" x14ac:dyDescent="0.25">
      <c r="B85" s="7"/>
      <c r="C85" s="7"/>
      <c r="D85" s="7"/>
      <c r="E85" s="7"/>
      <c r="F85" s="122"/>
      <c r="K85" s="1" t="s">
        <v>9</v>
      </c>
      <c r="M85" s="124">
        <v>153.517</v>
      </c>
    </row>
    <row r="86" spans="2:14" x14ac:dyDescent="0.25">
      <c r="B86" s="7"/>
      <c r="C86" s="7"/>
      <c r="D86" s="7"/>
      <c r="E86" s="7"/>
      <c r="F86" s="122"/>
      <c r="K86" s="1" t="s">
        <v>27</v>
      </c>
      <c r="M86" s="124">
        <v>175.07900000000001</v>
      </c>
    </row>
    <row r="87" spans="2:14" x14ac:dyDescent="0.25">
      <c r="B87" s="7"/>
      <c r="C87" s="7"/>
      <c r="D87" s="7"/>
      <c r="E87" s="7"/>
      <c r="F87" s="122"/>
      <c r="K87" s="1" t="s">
        <v>9</v>
      </c>
      <c r="M87" s="124">
        <v>171.511</v>
      </c>
    </row>
    <row r="88" spans="2:14" x14ac:dyDescent="0.25">
      <c r="B88" s="7"/>
      <c r="C88" s="7"/>
      <c r="D88" s="7"/>
      <c r="E88" s="7"/>
      <c r="F88" s="122"/>
      <c r="K88" s="1" t="s">
        <v>27</v>
      </c>
      <c r="M88" s="124">
        <v>173.78800000000001</v>
      </c>
    </row>
    <row r="89" spans="2:14" x14ac:dyDescent="0.25">
      <c r="B89" s="7"/>
      <c r="C89" s="7"/>
      <c r="D89" s="7"/>
      <c r="E89" s="7"/>
      <c r="F89" s="122"/>
      <c r="K89" s="1" t="s">
        <v>9</v>
      </c>
      <c r="M89" s="124">
        <v>164.488</v>
      </c>
    </row>
    <row r="90" spans="2:14" ht="15.75" thickBot="1" x14ac:dyDescent="0.3">
      <c r="B90" s="7"/>
      <c r="C90" s="7"/>
      <c r="D90" s="7"/>
      <c r="E90" s="7"/>
      <c r="F90" s="122"/>
      <c r="K90" s="3" t="s">
        <v>27</v>
      </c>
      <c r="L90" s="3"/>
      <c r="M90" s="126">
        <v>172.55799999999999</v>
      </c>
      <c r="N90" s="3"/>
    </row>
    <row r="91" spans="2:14" ht="15.75" thickTop="1" x14ac:dyDescent="0.25">
      <c r="B91" s="7"/>
      <c r="C91" s="7"/>
      <c r="D91" s="7"/>
      <c r="E91" s="7"/>
      <c r="F91" s="122"/>
      <c r="K91" s="1" t="s">
        <v>23</v>
      </c>
      <c r="L91" s="1" t="s">
        <v>16</v>
      </c>
      <c r="M91" s="124">
        <v>105.58199999999999</v>
      </c>
    </row>
    <row r="92" spans="2:14" x14ac:dyDescent="0.25">
      <c r="B92" s="7"/>
      <c r="C92" s="7"/>
      <c r="D92" s="7"/>
      <c r="E92" s="7"/>
      <c r="F92" s="122"/>
      <c r="K92" s="1" t="s">
        <v>23</v>
      </c>
      <c r="M92" s="124">
        <v>102.982</v>
      </c>
    </row>
    <row r="93" spans="2:14" x14ac:dyDescent="0.25">
      <c r="B93" s="7"/>
      <c r="C93" s="7"/>
      <c r="D93" s="7"/>
      <c r="E93" s="7"/>
      <c r="F93" s="122"/>
      <c r="K93" s="1" t="s">
        <v>23</v>
      </c>
      <c r="M93" s="124">
        <v>0</v>
      </c>
    </row>
    <row r="94" spans="2:14" x14ac:dyDescent="0.25">
      <c r="B94" s="7"/>
      <c r="C94" s="7"/>
      <c r="D94" s="7"/>
      <c r="E94" s="7"/>
      <c r="F94" s="122"/>
      <c r="K94" s="1" t="s">
        <v>23</v>
      </c>
      <c r="M94" s="124">
        <v>86.460999999999999</v>
      </c>
    </row>
    <row r="95" spans="2:14" x14ac:dyDescent="0.25">
      <c r="B95" s="7"/>
      <c r="C95" s="7"/>
      <c r="D95" s="7"/>
      <c r="E95" s="7"/>
      <c r="F95" s="122"/>
      <c r="K95" s="1" t="s">
        <v>23</v>
      </c>
      <c r="M95" s="124">
        <v>0</v>
      </c>
    </row>
    <row r="96" spans="2:14" x14ac:dyDescent="0.25">
      <c r="B96" s="7"/>
      <c r="C96" s="7"/>
      <c r="D96" s="7"/>
      <c r="E96" s="7"/>
      <c r="F96" s="122"/>
      <c r="K96" s="1" t="s">
        <v>23</v>
      </c>
      <c r="M96" s="124">
        <v>54.279000000000003</v>
      </c>
    </row>
    <row r="97" spans="2:14" x14ac:dyDescent="0.25">
      <c r="B97" s="7"/>
      <c r="C97" s="7"/>
      <c r="D97" s="7"/>
      <c r="E97" s="7"/>
      <c r="F97" s="122"/>
      <c r="K97" s="1" t="s">
        <v>23</v>
      </c>
      <c r="M97" s="124">
        <v>0</v>
      </c>
    </row>
    <row r="98" spans="2:14" x14ac:dyDescent="0.25">
      <c r="B98" s="7"/>
      <c r="C98" s="7"/>
      <c r="D98" s="7"/>
      <c r="E98" s="7"/>
      <c r="F98" s="122"/>
      <c r="K98" s="1" t="s">
        <v>23</v>
      </c>
      <c r="M98" s="124">
        <v>0</v>
      </c>
    </row>
    <row r="99" spans="2:14" x14ac:dyDescent="0.25">
      <c r="B99" s="7"/>
      <c r="C99" s="7"/>
      <c r="D99" s="7"/>
      <c r="E99" s="7"/>
      <c r="F99" s="122"/>
      <c r="K99" s="1" t="s">
        <v>23</v>
      </c>
      <c r="L99" s="2"/>
      <c r="M99" s="125">
        <v>19.792000000000002</v>
      </c>
      <c r="N99" s="2"/>
    </row>
    <row r="100" spans="2:14" x14ac:dyDescent="0.25">
      <c r="B100" s="7"/>
      <c r="C100" s="7"/>
      <c r="D100" s="7"/>
      <c r="E100" s="7"/>
      <c r="F100" s="122"/>
      <c r="K100" s="1" t="s">
        <v>23</v>
      </c>
      <c r="L100" s="1" t="s">
        <v>17</v>
      </c>
      <c r="M100" s="124">
        <v>60.244</v>
      </c>
    </row>
    <row r="101" spans="2:14" x14ac:dyDescent="0.25">
      <c r="B101" s="7"/>
      <c r="C101" s="7"/>
      <c r="D101" s="7"/>
      <c r="E101" s="7"/>
      <c r="F101" s="122"/>
      <c r="K101" s="1" t="s">
        <v>23</v>
      </c>
      <c r="M101" s="124">
        <v>0</v>
      </c>
    </row>
    <row r="102" spans="2:14" x14ac:dyDescent="0.25">
      <c r="B102" s="7"/>
      <c r="C102" s="7"/>
      <c r="D102" s="7"/>
      <c r="E102" s="7"/>
      <c r="F102" s="122"/>
      <c r="K102" s="1" t="s">
        <v>23</v>
      </c>
      <c r="M102" s="124">
        <v>0</v>
      </c>
    </row>
    <row r="103" spans="2:14" x14ac:dyDescent="0.25">
      <c r="B103" s="7"/>
      <c r="C103" s="7"/>
      <c r="D103" s="7"/>
      <c r="E103" s="7"/>
      <c r="F103" s="122"/>
      <c r="K103" s="1" t="s">
        <v>23</v>
      </c>
      <c r="M103" s="124">
        <v>73.555000000000007</v>
      </c>
    </row>
    <row r="104" spans="2:14" x14ac:dyDescent="0.25">
      <c r="B104" s="7"/>
      <c r="C104" s="7"/>
      <c r="D104" s="7"/>
      <c r="E104" s="7"/>
      <c r="F104" s="122"/>
      <c r="K104" s="1" t="s">
        <v>23</v>
      </c>
      <c r="M104" s="124">
        <v>25.969000000000001</v>
      </c>
    </row>
    <row r="105" spans="2:14" x14ac:dyDescent="0.25">
      <c r="B105" s="7"/>
      <c r="C105" s="7"/>
      <c r="D105" s="7"/>
      <c r="E105" s="7"/>
      <c r="F105" s="122"/>
      <c r="K105" s="1" t="s">
        <v>23</v>
      </c>
      <c r="M105" s="124">
        <v>0</v>
      </c>
    </row>
    <row r="106" spans="2:14" x14ac:dyDescent="0.25">
      <c r="B106" s="7"/>
      <c r="C106" s="7"/>
      <c r="D106" s="7"/>
      <c r="E106" s="7"/>
      <c r="F106" s="122"/>
      <c r="K106" s="1" t="s">
        <v>23</v>
      </c>
      <c r="M106" s="124">
        <v>35.384</v>
      </c>
    </row>
    <row r="107" spans="2:14" x14ac:dyDescent="0.25">
      <c r="B107" s="7"/>
      <c r="C107" s="7"/>
      <c r="D107" s="7"/>
      <c r="E107" s="7"/>
      <c r="F107" s="122"/>
      <c r="K107" s="1" t="s">
        <v>23</v>
      </c>
      <c r="L107" s="2"/>
      <c r="M107" s="125">
        <v>0</v>
      </c>
      <c r="N107" s="2"/>
    </row>
    <row r="108" spans="2:14" x14ac:dyDescent="0.25">
      <c r="B108" s="7"/>
      <c r="C108" s="7"/>
      <c r="D108" s="7"/>
      <c r="E108" s="7"/>
      <c r="F108" s="122"/>
      <c r="K108" s="1" t="s">
        <v>23</v>
      </c>
      <c r="L108" s="1" t="s">
        <v>18</v>
      </c>
      <c r="M108" s="124">
        <v>91.396000000000001</v>
      </c>
    </row>
    <row r="109" spans="2:14" x14ac:dyDescent="0.25">
      <c r="B109" s="7"/>
      <c r="C109" s="7"/>
      <c r="D109" s="7"/>
      <c r="E109" s="7"/>
      <c r="F109" s="122"/>
      <c r="K109" s="1" t="s">
        <v>23</v>
      </c>
      <c r="M109" s="124">
        <v>31.51</v>
      </c>
    </row>
    <row r="110" spans="2:14" x14ac:dyDescent="0.25">
      <c r="B110" s="7"/>
      <c r="C110" s="7"/>
      <c r="D110" s="7"/>
      <c r="E110" s="7"/>
      <c r="F110" s="122"/>
      <c r="K110" s="1" t="s">
        <v>23</v>
      </c>
      <c r="M110" s="124">
        <v>88.844999999999999</v>
      </c>
    </row>
    <row r="111" spans="2:14" x14ac:dyDescent="0.25">
      <c r="B111" s="7"/>
      <c r="C111" s="7"/>
      <c r="D111" s="7"/>
      <c r="E111" s="7"/>
      <c r="F111" s="122"/>
      <c r="K111" s="1" t="s">
        <v>23</v>
      </c>
      <c r="M111" s="124">
        <v>17.306999999999999</v>
      </c>
    </row>
    <row r="112" spans="2:14" x14ac:dyDescent="0.25">
      <c r="B112" s="7"/>
      <c r="C112" s="7"/>
      <c r="D112" s="7"/>
      <c r="E112" s="7"/>
      <c r="F112" s="122"/>
      <c r="K112" s="1" t="s">
        <v>23</v>
      </c>
      <c r="M112" s="124">
        <v>123.822</v>
      </c>
    </row>
    <row r="113" spans="2:14" x14ac:dyDescent="0.25">
      <c r="B113" s="7"/>
      <c r="C113" s="7"/>
      <c r="D113" s="7"/>
      <c r="E113" s="7"/>
      <c r="F113" s="122"/>
      <c r="K113" s="1" t="s">
        <v>23</v>
      </c>
      <c r="M113" s="124">
        <v>91.466999999999999</v>
      </c>
    </row>
    <row r="114" spans="2:14" x14ac:dyDescent="0.25">
      <c r="B114" s="7"/>
      <c r="C114" s="7"/>
      <c r="D114" s="7"/>
      <c r="E114" s="7"/>
      <c r="F114" s="122"/>
      <c r="K114" s="1" t="s">
        <v>23</v>
      </c>
      <c r="M114" s="124">
        <v>15.223000000000001</v>
      </c>
    </row>
    <row r="115" spans="2:14" x14ac:dyDescent="0.25">
      <c r="B115" s="7"/>
      <c r="C115" s="7"/>
      <c r="D115" s="7"/>
      <c r="E115" s="7"/>
      <c r="F115" s="122"/>
      <c r="K115" s="1" t="s">
        <v>23</v>
      </c>
      <c r="M115" s="124">
        <v>132.53399999999999</v>
      </c>
    </row>
    <row r="116" spans="2:14" x14ac:dyDescent="0.25">
      <c r="B116" s="7"/>
      <c r="C116" s="7"/>
      <c r="D116" s="7"/>
      <c r="E116" s="7"/>
      <c r="F116" s="122"/>
      <c r="K116" s="1" t="s">
        <v>23</v>
      </c>
      <c r="M116" s="124">
        <v>51.893000000000001</v>
      </c>
    </row>
    <row r="117" spans="2:14" x14ac:dyDescent="0.25">
      <c r="B117" s="7"/>
      <c r="C117" s="7"/>
      <c r="D117" s="7"/>
      <c r="E117" s="7"/>
      <c r="F117" s="122"/>
      <c r="K117" s="1" t="s">
        <v>23</v>
      </c>
      <c r="L117" s="2"/>
      <c r="M117" s="125">
        <v>0</v>
      </c>
      <c r="N117" s="2"/>
    </row>
    <row r="118" spans="2:14" x14ac:dyDescent="0.25">
      <c r="B118" s="7"/>
      <c r="C118" s="7"/>
      <c r="D118" s="7"/>
      <c r="E118" s="7"/>
      <c r="F118" s="122"/>
      <c r="K118" s="1" t="s">
        <v>23</v>
      </c>
      <c r="L118" s="1" t="s">
        <v>19</v>
      </c>
      <c r="M118" s="124">
        <v>109.428</v>
      </c>
    </row>
    <row r="119" spans="2:14" x14ac:dyDescent="0.25">
      <c r="B119" s="7"/>
      <c r="C119" s="7"/>
      <c r="D119" s="7"/>
      <c r="E119" s="7"/>
      <c r="F119" s="122"/>
      <c r="K119" s="1" t="s">
        <v>23</v>
      </c>
      <c r="M119" s="124">
        <v>73.953999999999994</v>
      </c>
    </row>
    <row r="120" spans="2:14" x14ac:dyDescent="0.25">
      <c r="B120" s="7"/>
      <c r="C120" s="7"/>
      <c r="D120" s="7"/>
      <c r="E120" s="7"/>
      <c r="F120" s="122"/>
      <c r="K120" s="1" t="s">
        <v>23</v>
      </c>
      <c r="M120" s="124">
        <v>10.096</v>
      </c>
    </row>
    <row r="121" spans="2:14" x14ac:dyDescent="0.25">
      <c r="B121" s="7"/>
      <c r="C121" s="7"/>
      <c r="D121" s="7"/>
      <c r="E121" s="7"/>
      <c r="F121" s="122"/>
      <c r="K121" s="1" t="s">
        <v>23</v>
      </c>
      <c r="M121" s="124">
        <v>54.886000000000003</v>
      </c>
    </row>
    <row r="122" spans="2:14" x14ac:dyDescent="0.25">
      <c r="B122" s="7"/>
      <c r="C122" s="7"/>
      <c r="D122" s="7"/>
      <c r="E122" s="7"/>
      <c r="F122" s="122"/>
      <c r="K122" s="1" t="s">
        <v>23</v>
      </c>
      <c r="M122" s="124">
        <v>20.161000000000001</v>
      </c>
    </row>
    <row r="123" spans="2:14" x14ac:dyDescent="0.25">
      <c r="B123" s="7"/>
      <c r="C123" s="7"/>
      <c r="D123" s="7"/>
      <c r="E123" s="7"/>
      <c r="F123" s="122"/>
      <c r="K123" s="1" t="s">
        <v>23</v>
      </c>
      <c r="M123" s="124">
        <v>47.348999999999997</v>
      </c>
    </row>
    <row r="124" spans="2:14" x14ac:dyDescent="0.25">
      <c r="B124" s="7"/>
      <c r="C124" s="7"/>
      <c r="D124" s="7"/>
      <c r="E124" s="7"/>
      <c r="F124" s="122"/>
      <c r="K124" s="1" t="s">
        <v>23</v>
      </c>
      <c r="M124" s="124">
        <v>84.12</v>
      </c>
    </row>
    <row r="125" spans="2:14" x14ac:dyDescent="0.25">
      <c r="B125" s="7"/>
      <c r="C125" s="7"/>
      <c r="D125" s="7"/>
      <c r="E125" s="7"/>
      <c r="F125" s="122"/>
      <c r="K125" s="1" t="s">
        <v>23</v>
      </c>
      <c r="M125" s="124">
        <v>21.634</v>
      </c>
    </row>
    <row r="126" spans="2:14" x14ac:dyDescent="0.25">
      <c r="B126" s="7"/>
      <c r="C126" s="7"/>
      <c r="D126" s="7"/>
      <c r="E126" s="7"/>
      <c r="F126" s="122"/>
      <c r="K126" s="1" t="s">
        <v>23</v>
      </c>
      <c r="L126" s="2"/>
      <c r="M126" s="125">
        <v>107.12</v>
      </c>
      <c r="N126" s="2"/>
    </row>
    <row r="127" spans="2:14" x14ac:dyDescent="0.25">
      <c r="B127" s="7"/>
      <c r="C127" s="7"/>
      <c r="D127" s="7"/>
      <c r="E127" s="7"/>
      <c r="F127" s="122"/>
      <c r="K127" s="1" t="s">
        <v>23</v>
      </c>
      <c r="L127" s="1" t="s">
        <v>22</v>
      </c>
      <c r="M127" s="124">
        <v>92.236999999999995</v>
      </c>
    </row>
    <row r="128" spans="2:14" x14ac:dyDescent="0.25">
      <c r="B128" s="7"/>
      <c r="C128" s="7"/>
      <c r="D128" s="7"/>
      <c r="E128" s="7"/>
      <c r="F128" s="122"/>
      <c r="K128" s="1" t="s">
        <v>23</v>
      </c>
      <c r="M128" s="124">
        <v>62.860999999999997</v>
      </c>
    </row>
    <row r="129" spans="2:14" x14ac:dyDescent="0.25">
      <c r="B129" s="7"/>
      <c r="C129" s="7"/>
      <c r="D129" s="7"/>
      <c r="E129" s="7"/>
      <c r="F129" s="122"/>
      <c r="K129" s="1" t="s">
        <v>23</v>
      </c>
      <c r="M129" s="124">
        <v>76.021000000000001</v>
      </c>
    </row>
    <row r="130" spans="2:14" x14ac:dyDescent="0.25">
      <c r="B130" s="7"/>
      <c r="C130" s="7"/>
      <c r="D130" s="7"/>
      <c r="E130" s="7"/>
      <c r="F130" s="122"/>
      <c r="K130" s="1" t="s">
        <v>23</v>
      </c>
      <c r="M130" s="124">
        <v>86.835999999999999</v>
      </c>
    </row>
    <row r="131" spans="2:14" x14ac:dyDescent="0.25">
      <c r="B131" s="7"/>
      <c r="C131" s="7"/>
      <c r="D131" s="7"/>
      <c r="E131" s="7"/>
      <c r="F131" s="122"/>
      <c r="K131" s="1" t="s">
        <v>23</v>
      </c>
      <c r="M131" s="124">
        <v>102.17100000000001</v>
      </c>
    </row>
    <row r="132" spans="2:14" x14ac:dyDescent="0.25">
      <c r="B132" s="7"/>
      <c r="C132" s="7"/>
      <c r="D132" s="7"/>
      <c r="E132" s="7"/>
      <c r="F132" s="122"/>
      <c r="K132" s="1" t="s">
        <v>23</v>
      </c>
      <c r="M132" s="124">
        <v>91.731999999999999</v>
      </c>
    </row>
    <row r="133" spans="2:14" x14ac:dyDescent="0.25">
      <c r="B133" s="7"/>
      <c r="C133" s="7"/>
      <c r="D133" s="7"/>
      <c r="E133" s="7"/>
      <c r="F133" s="122"/>
      <c r="K133" s="1" t="s">
        <v>23</v>
      </c>
      <c r="M133" s="124">
        <v>59.47</v>
      </c>
    </row>
    <row r="134" spans="2:14" x14ac:dyDescent="0.25">
      <c r="B134" s="7"/>
      <c r="C134" s="7"/>
      <c r="D134" s="7"/>
      <c r="E134" s="7"/>
      <c r="F134" s="122"/>
      <c r="K134" s="1" t="s">
        <v>23</v>
      </c>
      <c r="L134" s="2"/>
      <c r="M134" s="125">
        <v>25.515999999999998</v>
      </c>
      <c r="N134" s="2"/>
    </row>
    <row r="135" spans="2:14" x14ac:dyDescent="0.25">
      <c r="B135" s="7"/>
      <c r="C135" s="7"/>
      <c r="D135" s="7"/>
      <c r="E135" s="7"/>
      <c r="F135" s="122"/>
      <c r="K135" s="1" t="s">
        <v>23</v>
      </c>
      <c r="L135" s="1" t="s">
        <v>20</v>
      </c>
      <c r="M135" s="124">
        <v>78.38</v>
      </c>
    </row>
    <row r="136" spans="2:14" x14ac:dyDescent="0.25">
      <c r="B136" s="7"/>
      <c r="C136" s="7"/>
      <c r="D136" s="7"/>
      <c r="E136" s="7"/>
      <c r="F136" s="122"/>
      <c r="K136" s="1" t="s">
        <v>23</v>
      </c>
      <c r="M136" s="124">
        <v>40.506999999999998</v>
      </c>
    </row>
    <row r="137" spans="2:14" x14ac:dyDescent="0.25">
      <c r="B137" s="7"/>
      <c r="C137" s="7"/>
      <c r="D137" s="7"/>
      <c r="E137" s="7"/>
      <c r="F137" s="122"/>
      <c r="K137" s="1" t="s">
        <v>23</v>
      </c>
      <c r="M137" s="124">
        <v>0</v>
      </c>
    </row>
    <row r="138" spans="2:14" x14ac:dyDescent="0.25">
      <c r="B138" s="7"/>
      <c r="C138" s="7"/>
      <c r="D138" s="7"/>
      <c r="E138" s="7"/>
      <c r="F138" s="122"/>
      <c r="K138" s="1" t="s">
        <v>23</v>
      </c>
      <c r="M138" s="124">
        <v>82.278999999999996</v>
      </c>
    </row>
    <row r="139" spans="2:14" x14ac:dyDescent="0.25">
      <c r="B139" s="7"/>
      <c r="C139" s="7"/>
      <c r="D139" s="7"/>
      <c r="E139" s="7"/>
      <c r="F139" s="122"/>
      <c r="K139" s="1" t="s">
        <v>23</v>
      </c>
      <c r="M139" s="124">
        <v>64.775999999999996</v>
      </c>
    </row>
    <row r="140" spans="2:14" x14ac:dyDescent="0.25">
      <c r="B140" s="7"/>
      <c r="C140" s="7"/>
      <c r="D140" s="7"/>
      <c r="E140" s="7"/>
      <c r="F140" s="122"/>
      <c r="K140" s="1" t="s">
        <v>23</v>
      </c>
      <c r="M140" s="124">
        <v>92.575999999999993</v>
      </c>
    </row>
    <row r="141" spans="2:14" x14ac:dyDescent="0.25">
      <c r="B141" s="7"/>
      <c r="C141" s="7"/>
      <c r="D141" s="7"/>
      <c r="E141" s="7"/>
      <c r="F141" s="122"/>
      <c r="K141" s="1" t="s">
        <v>23</v>
      </c>
      <c r="M141" s="124">
        <v>93.932000000000002</v>
      </c>
    </row>
    <row r="142" spans="2:14" x14ac:dyDescent="0.25">
      <c r="B142" s="7"/>
      <c r="C142" s="7"/>
      <c r="D142" s="7"/>
      <c r="E142" s="7"/>
      <c r="F142" s="122"/>
      <c r="K142" s="1" t="s">
        <v>23</v>
      </c>
      <c r="M142" s="124">
        <v>75.760999999999996</v>
      </c>
    </row>
    <row r="143" spans="2:14" x14ac:dyDescent="0.25">
      <c r="B143" s="7"/>
      <c r="C143" s="7"/>
      <c r="D143" s="7"/>
      <c r="E143" s="7"/>
      <c r="F143" s="122"/>
      <c r="K143" s="1" t="s">
        <v>23</v>
      </c>
      <c r="M143" s="124">
        <v>94.703000000000003</v>
      </c>
    </row>
    <row r="144" spans="2:14" x14ac:dyDescent="0.25">
      <c r="B144" s="7"/>
      <c r="C144" s="7"/>
      <c r="D144" s="7"/>
      <c r="E144" s="7"/>
      <c r="F144" s="122"/>
      <c r="K144" s="1" t="s">
        <v>23</v>
      </c>
      <c r="M144" s="124">
        <v>25.443000000000001</v>
      </c>
    </row>
    <row r="145" spans="2:14" x14ac:dyDescent="0.25">
      <c r="B145" s="7"/>
      <c r="C145" s="7"/>
      <c r="D145" s="7"/>
      <c r="E145" s="7"/>
      <c r="F145" s="122"/>
      <c r="K145" s="1" t="s">
        <v>23</v>
      </c>
      <c r="M145" s="124">
        <v>0</v>
      </c>
    </row>
    <row r="146" spans="2:14" x14ac:dyDescent="0.25">
      <c r="B146" s="7"/>
      <c r="C146" s="7"/>
      <c r="D146" s="7"/>
      <c r="E146" s="7"/>
      <c r="F146" s="122"/>
      <c r="K146" s="1" t="s">
        <v>23</v>
      </c>
      <c r="L146" s="2"/>
      <c r="M146" s="125">
        <v>91.245999999999995</v>
      </c>
      <c r="N146" s="2"/>
    </row>
    <row r="147" spans="2:14" x14ac:dyDescent="0.25">
      <c r="B147" s="7"/>
      <c r="C147" s="7"/>
      <c r="D147" s="7"/>
      <c r="E147" s="7"/>
      <c r="F147" s="122"/>
      <c r="K147" s="1" t="s">
        <v>23</v>
      </c>
      <c r="L147" s="1" t="s">
        <v>21</v>
      </c>
      <c r="M147" s="124">
        <v>120.43899999999999</v>
      </c>
    </row>
    <row r="148" spans="2:14" x14ac:dyDescent="0.25">
      <c r="B148" s="7"/>
      <c r="C148" s="7"/>
      <c r="D148" s="7"/>
      <c r="E148" s="7"/>
      <c r="F148" s="122"/>
      <c r="K148" s="1" t="s">
        <v>23</v>
      </c>
      <c r="M148" s="124">
        <v>107.17100000000001</v>
      </c>
    </row>
    <row r="149" spans="2:14" x14ac:dyDescent="0.25">
      <c r="B149" s="7"/>
      <c r="C149" s="7"/>
      <c r="D149" s="7"/>
      <c r="E149" s="7"/>
      <c r="F149" s="122"/>
      <c r="K149" s="1" t="s">
        <v>23</v>
      </c>
      <c r="M149" s="124">
        <v>110.77500000000001</v>
      </c>
    </row>
    <row r="150" spans="2:14" x14ac:dyDescent="0.25">
      <c r="B150" s="7"/>
      <c r="C150" s="7"/>
      <c r="D150" s="7"/>
      <c r="E150" s="7"/>
      <c r="F150" s="122"/>
      <c r="K150" s="1" t="s">
        <v>23</v>
      </c>
      <c r="M150" s="124">
        <v>96.804000000000002</v>
      </c>
    </row>
    <row r="151" spans="2:14" x14ac:dyDescent="0.25">
      <c r="B151" s="7"/>
      <c r="C151" s="7"/>
      <c r="D151" s="7"/>
      <c r="E151" s="7"/>
      <c r="F151" s="122"/>
      <c r="K151" s="1" t="s">
        <v>23</v>
      </c>
      <c r="M151" s="124">
        <v>113.91</v>
      </c>
    </row>
    <row r="152" spans="2:14" x14ac:dyDescent="0.25">
      <c r="B152" s="7"/>
      <c r="C152" s="7"/>
      <c r="D152" s="7"/>
      <c r="E152" s="7"/>
      <c r="F152" s="122"/>
      <c r="K152" s="1" t="s">
        <v>23</v>
      </c>
      <c r="M152" s="124">
        <v>21.440999999999999</v>
      </c>
    </row>
    <row r="153" spans="2:14" x14ac:dyDescent="0.25">
      <c r="B153" s="7"/>
      <c r="C153" s="7"/>
      <c r="D153" s="7"/>
      <c r="E153" s="7"/>
      <c r="F153" s="122"/>
      <c r="K153" s="1" t="s">
        <v>23</v>
      </c>
      <c r="M153" s="124">
        <v>91.808999999999997</v>
      </c>
    </row>
    <row r="154" spans="2:14" x14ac:dyDescent="0.25">
      <c r="B154" s="7"/>
      <c r="C154" s="7"/>
      <c r="D154" s="7"/>
      <c r="E154" s="7"/>
      <c r="F154" s="122"/>
      <c r="K154" s="1" t="s">
        <v>23</v>
      </c>
      <c r="M154" s="124">
        <v>69.762</v>
      </c>
    </row>
    <row r="155" spans="2:14" x14ac:dyDescent="0.25">
      <c r="B155" s="7"/>
      <c r="C155" s="7"/>
      <c r="D155" s="7"/>
      <c r="E155" s="7"/>
      <c r="F155" s="122"/>
      <c r="K155" s="1" t="s">
        <v>23</v>
      </c>
      <c r="M155" s="124">
        <v>104.75700000000001</v>
      </c>
    </row>
    <row r="156" spans="2:14" x14ac:dyDescent="0.25">
      <c r="B156" s="7"/>
      <c r="C156" s="7"/>
      <c r="D156" s="7"/>
      <c r="E156" s="7"/>
      <c r="F156" s="122"/>
      <c r="K156" s="1" t="s">
        <v>23</v>
      </c>
      <c r="M156" s="124">
        <v>113.176</v>
      </c>
    </row>
    <row r="157" spans="2:14" x14ac:dyDescent="0.25">
      <c r="B157" s="7"/>
      <c r="C157" s="7"/>
      <c r="D157" s="7"/>
      <c r="E157" s="7"/>
      <c r="F157" s="122"/>
    </row>
    <row r="158" spans="2:14" x14ac:dyDescent="0.25">
      <c r="B158" s="7"/>
      <c r="C158" s="7"/>
      <c r="D158" s="7"/>
      <c r="E158" s="7"/>
      <c r="F158" s="122"/>
    </row>
    <row r="159" spans="2:14" x14ac:dyDescent="0.25">
      <c r="B159" s="7"/>
      <c r="C159" s="7"/>
      <c r="D159" s="7"/>
      <c r="E159" s="7"/>
      <c r="F159" s="122"/>
    </row>
    <row r="160" spans="2:14" x14ac:dyDescent="0.25">
      <c r="B160" s="7"/>
      <c r="C160" s="7"/>
      <c r="D160" s="7"/>
      <c r="E160" s="7"/>
      <c r="F160" s="122"/>
    </row>
    <row r="161" spans="2:6" x14ac:dyDescent="0.25">
      <c r="B161" s="7"/>
      <c r="C161" s="7"/>
      <c r="D161" s="7"/>
      <c r="E161" s="7"/>
      <c r="F161" s="122"/>
    </row>
    <row r="162" spans="2:6" x14ac:dyDescent="0.25">
      <c r="B162" s="7"/>
      <c r="C162" s="7"/>
      <c r="D162" s="7"/>
      <c r="E162" s="7"/>
      <c r="F162" s="122"/>
    </row>
    <row r="163" spans="2:6" x14ac:dyDescent="0.25">
      <c r="B163" s="7"/>
      <c r="C163" s="7"/>
      <c r="D163" s="7"/>
      <c r="E163" s="7"/>
      <c r="F163" s="122"/>
    </row>
    <row r="164" spans="2:6" x14ac:dyDescent="0.25">
      <c r="B164" s="7"/>
      <c r="C164" s="7"/>
      <c r="D164" s="7"/>
      <c r="E164" s="7"/>
      <c r="F164" s="122"/>
    </row>
    <row r="165" spans="2:6" x14ac:dyDescent="0.25">
      <c r="B165" s="7"/>
      <c r="C165" s="7"/>
      <c r="D165" s="7"/>
      <c r="E165" s="7"/>
      <c r="F165" s="122"/>
    </row>
    <row r="166" spans="2:6" x14ac:dyDescent="0.25">
      <c r="B166" s="7"/>
      <c r="C166" s="7"/>
      <c r="D166" s="7"/>
      <c r="E166" s="7"/>
      <c r="F166" s="122"/>
    </row>
    <row r="167" spans="2:6" x14ac:dyDescent="0.25">
      <c r="B167" s="7"/>
      <c r="C167" s="7"/>
      <c r="D167" s="7"/>
      <c r="E167" s="7"/>
      <c r="F167" s="122"/>
    </row>
    <row r="168" spans="2:6" x14ac:dyDescent="0.25">
      <c r="B168" s="7"/>
      <c r="C168" s="7"/>
      <c r="D168" s="7"/>
      <c r="E168" s="7"/>
      <c r="F168" s="122"/>
    </row>
    <row r="169" spans="2:6" x14ac:dyDescent="0.25">
      <c r="B169" s="7"/>
      <c r="C169" s="7"/>
      <c r="D169" s="7"/>
      <c r="E169" s="7"/>
      <c r="F169" s="122"/>
    </row>
    <row r="170" spans="2:6" x14ac:dyDescent="0.25">
      <c r="B170" s="7"/>
      <c r="C170" s="7"/>
      <c r="D170" s="7"/>
      <c r="E170" s="7"/>
      <c r="F170" s="122"/>
    </row>
    <row r="171" spans="2:6" x14ac:dyDescent="0.25">
      <c r="B171" s="7"/>
      <c r="C171" s="7"/>
      <c r="D171" s="7"/>
      <c r="E171" s="7"/>
      <c r="F171" s="122"/>
    </row>
    <row r="172" spans="2:6" x14ac:dyDescent="0.25">
      <c r="B172" s="7"/>
      <c r="C172" s="7"/>
      <c r="D172" s="7"/>
      <c r="E172" s="7"/>
      <c r="F172" s="122"/>
    </row>
    <row r="173" spans="2:6" x14ac:dyDescent="0.25">
      <c r="B173" s="7"/>
      <c r="C173" s="7"/>
      <c r="D173" s="7"/>
      <c r="E173" s="7"/>
      <c r="F173" s="122"/>
    </row>
    <row r="174" spans="2:6" x14ac:dyDescent="0.25">
      <c r="B174" s="7"/>
      <c r="C174" s="7"/>
      <c r="D174" s="7"/>
      <c r="E174" s="7"/>
      <c r="F174" s="122"/>
    </row>
    <row r="175" spans="2:6" x14ac:dyDescent="0.25">
      <c r="B175" s="7"/>
      <c r="C175" s="7"/>
      <c r="D175" s="7"/>
      <c r="E175" s="7"/>
      <c r="F175" s="122"/>
    </row>
    <row r="176" spans="2:6" x14ac:dyDescent="0.25">
      <c r="B176" s="7"/>
      <c r="C176" s="7"/>
      <c r="D176" s="7"/>
      <c r="E176" s="7"/>
      <c r="F176" s="122"/>
    </row>
    <row r="177" spans="2:6" x14ac:dyDescent="0.25">
      <c r="B177" s="7"/>
      <c r="C177" s="7"/>
      <c r="D177" s="7"/>
      <c r="E177" s="7"/>
      <c r="F177" s="122"/>
    </row>
    <row r="178" spans="2:6" x14ac:dyDescent="0.25">
      <c r="B178" s="7"/>
      <c r="C178" s="7"/>
      <c r="D178" s="7"/>
      <c r="E178" s="7"/>
      <c r="F178" s="122"/>
    </row>
    <row r="179" spans="2:6" x14ac:dyDescent="0.25">
      <c r="B179" s="7"/>
      <c r="C179" s="7"/>
      <c r="D179" s="7"/>
      <c r="E179" s="7"/>
      <c r="F179" s="122"/>
    </row>
    <row r="180" spans="2:6" x14ac:dyDescent="0.25">
      <c r="B180" s="7"/>
      <c r="C180" s="7"/>
      <c r="D180" s="7"/>
      <c r="E180" s="7"/>
      <c r="F180" s="122"/>
    </row>
    <row r="181" spans="2:6" x14ac:dyDescent="0.25">
      <c r="B181" s="7"/>
      <c r="C181" s="7"/>
      <c r="D181" s="7"/>
      <c r="E181" s="7"/>
      <c r="F181" s="122"/>
    </row>
    <row r="182" spans="2:6" x14ac:dyDescent="0.25">
      <c r="B182" s="7"/>
      <c r="C182" s="7"/>
      <c r="D182" s="7"/>
      <c r="E182" s="7"/>
      <c r="F182" s="122"/>
    </row>
    <row r="183" spans="2:6" x14ac:dyDescent="0.25">
      <c r="B183" s="7"/>
      <c r="C183" s="7"/>
      <c r="D183" s="7"/>
      <c r="E183" s="7"/>
      <c r="F183" s="122"/>
    </row>
    <row r="184" spans="2:6" x14ac:dyDescent="0.25">
      <c r="B184" s="7"/>
      <c r="C184" s="7"/>
      <c r="D184" s="7"/>
      <c r="E184" s="7"/>
      <c r="F184" s="122"/>
    </row>
    <row r="185" spans="2:6" x14ac:dyDescent="0.25">
      <c r="B185" s="7"/>
      <c r="C185" s="7"/>
      <c r="D185" s="7"/>
      <c r="E185" s="7"/>
      <c r="F185" s="122"/>
    </row>
    <row r="186" spans="2:6" x14ac:dyDescent="0.25">
      <c r="B186" s="7"/>
      <c r="C186" s="7"/>
      <c r="D186" s="7"/>
      <c r="E186" s="7"/>
      <c r="F186" s="122"/>
    </row>
    <row r="187" spans="2:6" x14ac:dyDescent="0.25">
      <c r="B187" s="7"/>
      <c r="C187" s="7"/>
      <c r="D187" s="7"/>
      <c r="E187" s="7"/>
      <c r="F187" s="122"/>
    </row>
    <row r="188" spans="2:6" x14ac:dyDescent="0.25">
      <c r="B188" s="7"/>
      <c r="C188" s="7"/>
      <c r="D188" s="7"/>
      <c r="E188" s="7"/>
      <c r="F188" s="122"/>
    </row>
    <row r="189" spans="2:6" x14ac:dyDescent="0.25">
      <c r="B189" s="7"/>
      <c r="C189" s="7"/>
      <c r="D189" s="7"/>
      <c r="E189" s="7"/>
      <c r="F189" s="122"/>
    </row>
    <row r="190" spans="2:6" x14ac:dyDescent="0.25">
      <c r="B190" s="7"/>
      <c r="C190" s="7"/>
      <c r="D190" s="7"/>
      <c r="E190" s="7"/>
      <c r="F190" s="122"/>
    </row>
    <row r="191" spans="2:6" x14ac:dyDescent="0.25">
      <c r="B191" s="7"/>
      <c r="C191" s="7"/>
      <c r="D191" s="7"/>
      <c r="E191" s="7"/>
      <c r="F191" s="122"/>
    </row>
    <row r="192" spans="2:6" x14ac:dyDescent="0.25">
      <c r="B192" s="7"/>
      <c r="C192" s="7"/>
      <c r="D192" s="7"/>
      <c r="E192" s="7"/>
      <c r="F192" s="122"/>
    </row>
    <row r="193" spans="2:6" x14ac:dyDescent="0.25">
      <c r="B193" s="7"/>
      <c r="C193" s="7"/>
      <c r="D193" s="7"/>
      <c r="E193" s="7"/>
      <c r="F193" s="122"/>
    </row>
    <row r="194" spans="2:6" x14ac:dyDescent="0.25">
      <c r="B194" s="7"/>
      <c r="C194" s="7"/>
      <c r="D194" s="7"/>
      <c r="E194" s="7"/>
      <c r="F194" s="122"/>
    </row>
    <row r="195" spans="2:6" x14ac:dyDescent="0.25">
      <c r="B195" s="7"/>
      <c r="C195" s="7"/>
      <c r="D195" s="7"/>
      <c r="E195" s="7"/>
      <c r="F195" s="122"/>
    </row>
    <row r="196" spans="2:6" x14ac:dyDescent="0.25">
      <c r="B196" s="7"/>
      <c r="C196" s="7"/>
      <c r="D196" s="7"/>
      <c r="E196" s="7"/>
      <c r="F196" s="122"/>
    </row>
    <row r="197" spans="2:6" x14ac:dyDescent="0.25">
      <c r="B197" s="7"/>
      <c r="C197" s="7"/>
      <c r="D197" s="7"/>
      <c r="E197" s="7"/>
      <c r="F197" s="122"/>
    </row>
    <row r="198" spans="2:6" x14ac:dyDescent="0.25">
      <c r="B198" s="7"/>
      <c r="C198" s="7"/>
      <c r="D198" s="7"/>
      <c r="E198" s="7"/>
      <c r="F198" s="122"/>
    </row>
    <row r="199" spans="2:6" x14ac:dyDescent="0.25">
      <c r="B199" s="7"/>
      <c r="C199" s="7"/>
      <c r="D199" s="7"/>
      <c r="E199" s="7"/>
      <c r="F199" s="122"/>
    </row>
    <row r="200" spans="2:6" x14ac:dyDescent="0.25">
      <c r="B200" s="7"/>
      <c r="C200" s="7"/>
      <c r="D200" s="7"/>
      <c r="E200" s="7"/>
      <c r="F200" s="122"/>
    </row>
    <row r="201" spans="2:6" x14ac:dyDescent="0.25">
      <c r="B201" s="7"/>
      <c r="C201" s="7"/>
      <c r="D201" s="7"/>
      <c r="E201" s="7"/>
      <c r="F201" s="122"/>
    </row>
    <row r="202" spans="2:6" x14ac:dyDescent="0.25">
      <c r="B202" s="7"/>
      <c r="C202" s="7"/>
      <c r="D202" s="7"/>
      <c r="E202" s="7"/>
      <c r="F202" s="122"/>
    </row>
    <row r="203" spans="2:6" x14ac:dyDescent="0.25">
      <c r="B203" s="7"/>
      <c r="C203" s="7"/>
      <c r="D203" s="7"/>
      <c r="E203" s="7"/>
      <c r="F203" s="122"/>
    </row>
    <row r="204" spans="2:6" x14ac:dyDescent="0.25">
      <c r="B204" s="7"/>
      <c r="C204" s="7"/>
      <c r="D204" s="7"/>
      <c r="E204" s="7"/>
      <c r="F204" s="122"/>
    </row>
    <row r="205" spans="2:6" x14ac:dyDescent="0.25">
      <c r="B205" s="7"/>
      <c r="C205" s="7"/>
      <c r="D205" s="7"/>
      <c r="E205" s="7"/>
      <c r="F205" s="122"/>
    </row>
    <row r="206" spans="2:6" x14ac:dyDescent="0.25">
      <c r="B206" s="7"/>
      <c r="C206" s="7"/>
      <c r="D206" s="7"/>
      <c r="E206" s="7"/>
      <c r="F206" s="122"/>
    </row>
    <row r="207" spans="2:6" x14ac:dyDescent="0.25">
      <c r="B207" s="7"/>
      <c r="C207" s="7"/>
      <c r="D207" s="7"/>
      <c r="E207" s="7"/>
      <c r="F207" s="122"/>
    </row>
    <row r="208" spans="2:6" x14ac:dyDescent="0.25">
      <c r="B208" s="7"/>
      <c r="C208" s="7"/>
      <c r="D208" s="7"/>
      <c r="E208" s="7"/>
      <c r="F208" s="122"/>
    </row>
    <row r="209" spans="2:6" x14ac:dyDescent="0.25">
      <c r="B209" s="7"/>
      <c r="C209" s="7"/>
      <c r="D209" s="7"/>
      <c r="E209" s="7"/>
      <c r="F209" s="122"/>
    </row>
    <row r="210" spans="2:6" x14ac:dyDescent="0.25">
      <c r="B210" s="7"/>
      <c r="C210" s="7"/>
      <c r="D210" s="7"/>
      <c r="E210" s="7"/>
      <c r="F210" s="122"/>
    </row>
    <row r="211" spans="2:6" x14ac:dyDescent="0.25">
      <c r="B211" s="7"/>
      <c r="C211" s="7"/>
      <c r="D211" s="7"/>
      <c r="E211" s="7"/>
      <c r="F211" s="122"/>
    </row>
    <row r="212" spans="2:6" x14ac:dyDescent="0.25">
      <c r="B212" s="7"/>
      <c r="C212" s="7"/>
      <c r="D212" s="7"/>
      <c r="E212" s="7"/>
      <c r="F212" s="122"/>
    </row>
    <row r="213" spans="2:6" x14ac:dyDescent="0.25">
      <c r="B213" s="7"/>
      <c r="C213" s="7"/>
      <c r="D213" s="7"/>
      <c r="E213" s="7"/>
      <c r="F213" s="122"/>
    </row>
    <row r="214" spans="2:6" x14ac:dyDescent="0.25">
      <c r="B214" s="7"/>
      <c r="C214" s="7"/>
      <c r="D214" s="7"/>
      <c r="E214" s="7"/>
      <c r="F214" s="122"/>
    </row>
    <row r="215" spans="2:6" x14ac:dyDescent="0.25">
      <c r="B215" s="7"/>
      <c r="C215" s="7"/>
      <c r="D215" s="7"/>
      <c r="E215" s="7"/>
      <c r="F215" s="122"/>
    </row>
    <row r="216" spans="2:6" x14ac:dyDescent="0.25">
      <c r="B216" s="7"/>
      <c r="C216" s="7"/>
      <c r="D216" s="7"/>
      <c r="E216" s="7"/>
      <c r="F216" s="122"/>
    </row>
    <row r="217" spans="2:6" x14ac:dyDescent="0.25">
      <c r="B217" s="7"/>
      <c r="C217" s="7"/>
      <c r="D217" s="7"/>
      <c r="E217" s="7"/>
      <c r="F217" s="122"/>
    </row>
    <row r="218" spans="2:6" x14ac:dyDescent="0.25">
      <c r="B218" s="7"/>
      <c r="C218" s="7"/>
      <c r="D218" s="7"/>
      <c r="E218" s="7"/>
      <c r="F218" s="122"/>
    </row>
    <row r="219" spans="2:6" x14ac:dyDescent="0.25">
      <c r="B219" s="7"/>
      <c r="C219" s="7"/>
      <c r="D219" s="7"/>
      <c r="E219" s="7"/>
      <c r="F219" s="122"/>
    </row>
  </sheetData>
  <mergeCells count="2">
    <mergeCell ref="D1:F1"/>
    <mergeCell ref="M1:O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2011 growth function</vt:lpstr>
      <vt:lpstr>2011 growth and RSL</vt:lpstr>
      <vt:lpstr>2012 PBR - length </vt:lpstr>
      <vt:lpstr>2012 PBR -  Calcein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Holtmann</dc:creator>
  <cp:lastModifiedBy>himmerkus</cp:lastModifiedBy>
  <cp:lastPrinted>2013-08-28T08:14:29Z</cp:lastPrinted>
  <dcterms:created xsi:type="dcterms:W3CDTF">2013-08-08T12:23:16Z</dcterms:created>
  <dcterms:modified xsi:type="dcterms:W3CDTF">2015-05-29T13:22:28Z</dcterms:modified>
</cp:coreProperties>
</file>