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30" windowWidth="14850" windowHeight="12570"/>
  </bookViews>
  <sheets>
    <sheet name="faeces" sheetId="4" r:id="rId1"/>
  </sheets>
  <calcPr calcId="145621"/>
</workbook>
</file>

<file path=xl/calcChain.xml><?xml version="1.0" encoding="utf-8"?>
<calcChain xmlns="http://schemas.openxmlformats.org/spreadsheetml/2006/main">
  <c r="F6" i="4" l="1"/>
  <c r="J6" i="4"/>
  <c r="N6" i="4" s="1"/>
  <c r="M6" i="4"/>
  <c r="J7" i="4"/>
  <c r="M7" i="4"/>
  <c r="F8" i="4"/>
  <c r="J8" i="4"/>
  <c r="M8" i="4"/>
  <c r="J9" i="4"/>
  <c r="M9" i="4"/>
  <c r="F10" i="4"/>
  <c r="J10" i="4"/>
  <c r="N10" i="4" s="1"/>
  <c r="M10" i="4"/>
  <c r="J11" i="4"/>
  <c r="M11" i="4"/>
  <c r="F12" i="4"/>
  <c r="J12" i="4"/>
  <c r="M12" i="4"/>
  <c r="J13" i="4"/>
  <c r="M13" i="4"/>
  <c r="F14" i="4"/>
  <c r="J14" i="4"/>
  <c r="N14" i="4" s="1"/>
  <c r="M14" i="4"/>
  <c r="J15" i="4"/>
  <c r="M15" i="4"/>
  <c r="F16" i="4"/>
  <c r="J16" i="4"/>
  <c r="M16" i="4"/>
  <c r="J17" i="4"/>
  <c r="M17" i="4"/>
  <c r="F18" i="4"/>
  <c r="J18" i="4"/>
  <c r="N18" i="4" s="1"/>
  <c r="M18" i="4"/>
  <c r="J19" i="4"/>
  <c r="M19" i="4"/>
  <c r="F22" i="4"/>
  <c r="J22" i="4"/>
  <c r="M22" i="4"/>
  <c r="J23" i="4"/>
  <c r="M23" i="4"/>
  <c r="F24" i="4"/>
  <c r="J24" i="4"/>
  <c r="N24" i="4" s="1"/>
  <c r="M24" i="4"/>
  <c r="J25" i="4"/>
  <c r="M25" i="4"/>
  <c r="F26" i="4"/>
  <c r="J26" i="4"/>
  <c r="M26" i="4"/>
  <c r="J27" i="4"/>
  <c r="M27" i="4"/>
  <c r="F28" i="4"/>
  <c r="J28" i="4"/>
  <c r="N28" i="4" s="1"/>
  <c r="M28" i="4"/>
  <c r="J29" i="4"/>
  <c r="M29" i="4"/>
  <c r="F32" i="4"/>
  <c r="J32" i="4"/>
  <c r="M32" i="4"/>
  <c r="N32" i="4" s="1"/>
  <c r="J33" i="4"/>
  <c r="M33" i="4"/>
  <c r="F34" i="4"/>
  <c r="J34" i="4"/>
  <c r="M34" i="4"/>
  <c r="J35" i="4"/>
  <c r="M35" i="4"/>
  <c r="F36" i="4"/>
  <c r="J36" i="4"/>
  <c r="M36" i="4"/>
  <c r="N36" i="4" s="1"/>
  <c r="J37" i="4"/>
  <c r="M37" i="4"/>
  <c r="F38" i="4"/>
  <c r="J38" i="4"/>
  <c r="M38" i="4"/>
  <c r="J39" i="4"/>
  <c r="M39" i="4"/>
  <c r="F40" i="4"/>
  <c r="J40" i="4"/>
  <c r="M40" i="4"/>
  <c r="N40" i="4" s="1"/>
  <c r="J41" i="4"/>
  <c r="M41" i="4"/>
  <c r="F42" i="4"/>
  <c r="J42" i="4"/>
  <c r="M42" i="4"/>
  <c r="J43" i="4"/>
  <c r="M43" i="4"/>
  <c r="F44" i="4"/>
  <c r="J44" i="4"/>
  <c r="M44" i="4"/>
  <c r="N44" i="4" s="1"/>
  <c r="J45" i="4"/>
  <c r="M45" i="4"/>
  <c r="F46" i="4"/>
  <c r="J46" i="4"/>
  <c r="M46" i="4"/>
  <c r="J47" i="4"/>
  <c r="M47" i="4"/>
  <c r="F48" i="4"/>
  <c r="J48" i="4"/>
  <c r="M48" i="4"/>
  <c r="N48" i="4" s="1"/>
  <c r="J49" i="4"/>
  <c r="M49" i="4"/>
  <c r="F50" i="4"/>
  <c r="J50" i="4"/>
  <c r="M50" i="4"/>
  <c r="J51" i="4"/>
  <c r="M51" i="4"/>
  <c r="F52" i="4"/>
  <c r="J52" i="4"/>
  <c r="M52" i="4"/>
  <c r="N52" i="4" s="1"/>
  <c r="J53" i="4"/>
  <c r="M53" i="4"/>
  <c r="F54" i="4"/>
  <c r="J54" i="4"/>
  <c r="M54" i="4"/>
  <c r="J55" i="4"/>
  <c r="M55" i="4"/>
  <c r="F56" i="4"/>
  <c r="J56" i="4"/>
  <c r="M56" i="4"/>
  <c r="N56" i="4" s="1"/>
  <c r="J57" i="4"/>
  <c r="M57" i="4"/>
  <c r="F58" i="4"/>
  <c r="J58" i="4"/>
  <c r="M58" i="4"/>
  <c r="J59" i="4"/>
  <c r="M59" i="4"/>
  <c r="F60" i="4"/>
  <c r="J60" i="4"/>
  <c r="M60" i="4"/>
  <c r="J61" i="4"/>
  <c r="M61" i="4"/>
  <c r="F62" i="4"/>
  <c r="J62" i="4"/>
  <c r="N62" i="4" s="1"/>
  <c r="M62" i="4"/>
  <c r="J63" i="4"/>
  <c r="M63" i="4"/>
  <c r="F64" i="4"/>
  <c r="J64" i="4"/>
  <c r="M64" i="4"/>
  <c r="J65" i="4"/>
  <c r="M65" i="4"/>
  <c r="F68" i="4"/>
  <c r="J68" i="4"/>
  <c r="N68" i="4" s="1"/>
  <c r="M68" i="4"/>
  <c r="J69" i="4"/>
  <c r="M69" i="4"/>
  <c r="F70" i="4"/>
  <c r="J70" i="4"/>
  <c r="M70" i="4"/>
  <c r="J71" i="4"/>
  <c r="M71" i="4"/>
  <c r="F72" i="4"/>
  <c r="J72" i="4"/>
  <c r="N72" i="4" s="1"/>
  <c r="M72" i="4"/>
  <c r="J73" i="4"/>
  <c r="M73" i="4"/>
  <c r="F74" i="4"/>
  <c r="J74" i="4"/>
  <c r="M74" i="4"/>
  <c r="J75" i="4"/>
  <c r="M75" i="4"/>
  <c r="N75" i="4" l="1"/>
  <c r="N73" i="4"/>
  <c r="N65" i="4"/>
  <c r="N63" i="4"/>
  <c r="N57" i="4"/>
  <c r="O56" i="4" s="1"/>
  <c r="P56" i="4" s="1"/>
  <c r="Q56" i="4" s="1"/>
  <c r="N55" i="4"/>
  <c r="N49" i="4"/>
  <c r="N47" i="4"/>
  <c r="N42" i="4"/>
  <c r="N39" i="4"/>
  <c r="N34" i="4"/>
  <c r="N29" i="4"/>
  <c r="N26" i="4"/>
  <c r="N23" i="4"/>
  <c r="N16" i="4"/>
  <c r="N13" i="4"/>
  <c r="N8" i="4"/>
  <c r="N71" i="4"/>
  <c r="N69" i="4"/>
  <c r="N61" i="4"/>
  <c r="N59" i="4"/>
  <c r="N53" i="4"/>
  <c r="O52" i="4" s="1"/>
  <c r="P52" i="4" s="1"/>
  <c r="Q52" i="4" s="1"/>
  <c r="N51" i="4"/>
  <c r="N45" i="4"/>
  <c r="N43" i="4"/>
  <c r="N38" i="4"/>
  <c r="O38" i="4" s="1"/>
  <c r="P38" i="4" s="1"/>
  <c r="Q38" i="4" s="1"/>
  <c r="N35" i="4"/>
  <c r="N27" i="4"/>
  <c r="N22" i="4"/>
  <c r="N17" i="4"/>
  <c r="O16" i="4" s="1"/>
  <c r="P16" i="4" s="1"/>
  <c r="Q16" i="4" s="1"/>
  <c r="N12" i="4"/>
  <c r="N9" i="4"/>
  <c r="O28" i="4"/>
  <c r="P28" i="4" s="1"/>
  <c r="Q28" i="4" s="1"/>
  <c r="O72" i="4"/>
  <c r="P72" i="4" s="1"/>
  <c r="Q72" i="4" s="1"/>
  <c r="O68" i="4"/>
  <c r="P68" i="4" s="1"/>
  <c r="Q68" i="4" s="1"/>
  <c r="O62" i="4"/>
  <c r="P62" i="4" s="1"/>
  <c r="Q62" i="4" s="1"/>
  <c r="O44" i="4"/>
  <c r="P44" i="4" s="1"/>
  <c r="Q44" i="4" s="1"/>
  <c r="O42" i="4"/>
  <c r="P42" i="4" s="1"/>
  <c r="Q42" i="4" s="1"/>
  <c r="O34" i="4"/>
  <c r="P34" i="4" s="1"/>
  <c r="Q34" i="4" s="1"/>
  <c r="O26" i="4"/>
  <c r="P26" i="4" s="1"/>
  <c r="Q26" i="4" s="1"/>
  <c r="O22" i="4"/>
  <c r="P22" i="4" s="1"/>
  <c r="Q22" i="4" s="1"/>
  <c r="O12" i="4"/>
  <c r="P12" i="4" s="1"/>
  <c r="Q12" i="4" s="1"/>
  <c r="O8" i="4"/>
  <c r="P8" i="4" s="1"/>
  <c r="Q8" i="4" s="1"/>
  <c r="N58" i="4"/>
  <c r="N54" i="4"/>
  <c r="N50" i="4"/>
  <c r="O50" i="4" s="1"/>
  <c r="P50" i="4" s="1"/>
  <c r="Q50" i="4" s="1"/>
  <c r="N46" i="4"/>
  <c r="O46" i="4" s="1"/>
  <c r="P46" i="4" s="1"/>
  <c r="Q46" i="4" s="1"/>
  <c r="N74" i="4"/>
  <c r="O74" i="4" s="1"/>
  <c r="P74" i="4" s="1"/>
  <c r="Q74" i="4" s="1"/>
  <c r="N70" i="4"/>
  <c r="N64" i="4"/>
  <c r="O64" i="4" s="1"/>
  <c r="P64" i="4" s="1"/>
  <c r="Q64" i="4" s="1"/>
  <c r="N60" i="4"/>
  <c r="O60" i="4" s="1"/>
  <c r="P60" i="4" s="1"/>
  <c r="Q60" i="4" s="1"/>
  <c r="N41" i="4"/>
  <c r="O40" i="4" s="1"/>
  <c r="P40" i="4" s="1"/>
  <c r="Q40" i="4" s="1"/>
  <c r="N37" i="4"/>
  <c r="O36" i="4" s="1"/>
  <c r="P36" i="4" s="1"/>
  <c r="Q36" i="4" s="1"/>
  <c r="N33" i="4"/>
  <c r="O32" i="4" s="1"/>
  <c r="P32" i="4" s="1"/>
  <c r="Q32" i="4" s="1"/>
  <c r="N25" i="4"/>
  <c r="N19" i="4"/>
  <c r="O18" i="4" s="1"/>
  <c r="P18" i="4" s="1"/>
  <c r="Q18" i="4" s="1"/>
  <c r="N15" i="4"/>
  <c r="O14" i="4" s="1"/>
  <c r="P14" i="4" s="1"/>
  <c r="Q14" i="4" s="1"/>
  <c r="N11" i="4"/>
  <c r="N7" i="4"/>
  <c r="O24" i="4"/>
  <c r="P24" i="4" s="1"/>
  <c r="Q24" i="4" s="1"/>
  <c r="O10" i="4"/>
  <c r="P10" i="4" s="1"/>
  <c r="Q10" i="4" s="1"/>
  <c r="O6" i="4"/>
  <c r="P6" i="4" s="1"/>
  <c r="Q6" i="4" s="1"/>
  <c r="O58" i="4"/>
  <c r="P58" i="4" s="1"/>
  <c r="Q58" i="4" s="1"/>
  <c r="O48" i="4"/>
  <c r="P48" i="4" s="1"/>
  <c r="Q48" i="4" s="1"/>
  <c r="O70" i="4" l="1"/>
  <c r="P70" i="4" s="1"/>
  <c r="Q70" i="4" s="1"/>
  <c r="O54" i="4"/>
  <c r="P54" i="4" s="1"/>
  <c r="Q54" i="4" s="1"/>
</calcChain>
</file>

<file path=xl/sharedStrings.xml><?xml version="1.0" encoding="utf-8"?>
<sst xmlns="http://schemas.openxmlformats.org/spreadsheetml/2006/main" count="95" uniqueCount="93">
  <si>
    <t>5a</t>
  </si>
  <si>
    <t>12a</t>
  </si>
  <si>
    <t>7a</t>
  </si>
  <si>
    <t>9b</t>
  </si>
  <si>
    <t>6a</t>
  </si>
  <si>
    <t>11b</t>
  </si>
  <si>
    <t>10a</t>
  </si>
  <si>
    <t>8a</t>
  </si>
  <si>
    <t>2a</t>
  </si>
  <si>
    <t>6b</t>
  </si>
  <si>
    <t>12b</t>
  </si>
  <si>
    <t>2b</t>
  </si>
  <si>
    <t>5b</t>
  </si>
  <si>
    <t>1a</t>
  </si>
  <si>
    <t>9a</t>
  </si>
  <si>
    <t>3b</t>
  </si>
  <si>
    <t>3a</t>
  </si>
  <si>
    <t>10b</t>
  </si>
  <si>
    <t>4b</t>
  </si>
  <si>
    <t>1b</t>
  </si>
  <si>
    <t>7b</t>
  </si>
  <si>
    <t>8b</t>
  </si>
  <si>
    <t>11a</t>
  </si>
  <si>
    <t>4a</t>
  </si>
  <si>
    <t>15a</t>
  </si>
  <si>
    <t>15b</t>
  </si>
  <si>
    <t>13b</t>
  </si>
  <si>
    <t>16b</t>
  </si>
  <si>
    <t>14b</t>
  </si>
  <si>
    <t>20b</t>
  </si>
  <si>
    <t>23b</t>
  </si>
  <si>
    <t>20a</t>
  </si>
  <si>
    <t>16a</t>
  </si>
  <si>
    <t>14a</t>
  </si>
  <si>
    <t>23a</t>
  </si>
  <si>
    <t>13a</t>
  </si>
  <si>
    <t>17a</t>
  </si>
  <si>
    <t>17b</t>
  </si>
  <si>
    <t>25a</t>
  </si>
  <si>
    <t>28b</t>
  </si>
  <si>
    <t>30a</t>
  </si>
  <si>
    <t>28a</t>
  </si>
  <si>
    <t>33a</t>
  </si>
  <si>
    <t>30b</t>
  </si>
  <si>
    <t>25b</t>
  </si>
  <si>
    <t>26a</t>
  </si>
  <si>
    <t>36a</t>
  </si>
  <si>
    <t>32a</t>
  </si>
  <si>
    <t>36b</t>
  </si>
  <si>
    <t>26b</t>
  </si>
  <si>
    <t>32b</t>
  </si>
  <si>
    <t>37a</t>
  </si>
  <si>
    <t>44a</t>
  </si>
  <si>
    <t>48a</t>
  </si>
  <si>
    <t>39a</t>
  </si>
  <si>
    <t>46a</t>
  </si>
  <si>
    <t>45a</t>
  </si>
  <si>
    <t>47a</t>
  </si>
  <si>
    <t>43b</t>
  </si>
  <si>
    <t>40b</t>
  </si>
  <si>
    <t>38b</t>
  </si>
  <si>
    <t>43a</t>
  </si>
  <si>
    <t>41b</t>
  </si>
  <si>
    <t>44b</t>
  </si>
  <si>
    <t>41a</t>
  </si>
  <si>
    <t>42a</t>
  </si>
  <si>
    <t>42b</t>
  </si>
  <si>
    <t>46b</t>
  </si>
  <si>
    <t>45b</t>
  </si>
  <si>
    <t>47b</t>
  </si>
  <si>
    <t>37b</t>
  </si>
  <si>
    <t>38a</t>
  </si>
  <si>
    <t>40a</t>
  </si>
  <si>
    <t>33b</t>
  </si>
  <si>
    <t>39b</t>
  </si>
  <si>
    <t>48b</t>
  </si>
  <si>
    <t>BW</t>
  </si>
  <si>
    <t>N [mg/mg DM]</t>
  </si>
  <si>
    <t>N [mg]</t>
  </si>
  <si>
    <t>N [µg]</t>
  </si>
  <si>
    <t>Temperature [°C]</t>
  </si>
  <si>
    <t>Fish</t>
  </si>
  <si>
    <t>Fish no</t>
  </si>
  <si>
    <t>Food intake total DM [g]</t>
  </si>
  <si>
    <t>Exp. Duration [days]</t>
  </si>
  <si>
    <t>Food intake [g] mean of days</t>
  </si>
  <si>
    <t xml:space="preserve">Filter weight [mg] </t>
  </si>
  <si>
    <t>Filter+ faeces DM [mg]</t>
  </si>
  <si>
    <t>Weight diff [mg]</t>
  </si>
  <si>
    <t>Timespan of collection [h]</t>
  </si>
  <si>
    <t>Excretion N[mg/mg DM/g BW/day]</t>
  </si>
  <si>
    <t>Excretion [% N/mg DM/g BW/day]</t>
  </si>
  <si>
    <t>Excretion [% N/mg DM/g BW/g food (mean days)/day]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</si>
</sst>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"/>
    <numFmt numFmtId="165" formatCode="0.0000"/>
  </numFmts>
  <fonts count="4" x14ac:knownFonts="1">
    <font>
      <sz val="11"/>
      <color theme="1"/>
      <name val="Calibri"/>
      <family val="2"/>
      <scheme val="minor"/>
    </font>
    <font>
      <sz val="11.05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Fill="1"/>
    <xf numFmtId="0" fontId="0" fillId="0" borderId="0" xfId="0" applyAlignment="1">
      <alignment horizontal="center" vertical="center" wrapText="1"/>
    </xf>
    <xf numFmtId="0" fontId="0" fillId="0" borderId="5" xfId="0" applyBorder="1"/>
    <xf numFmtId="0" fontId="0" fillId="0" borderId="5" xfId="0" applyBorder="1" applyAlignment="1">
      <alignment horizontal="center" vertical="center" wrapText="1"/>
    </xf>
    <xf numFmtId="0" fontId="0" fillId="0" borderId="10" xfId="0" applyBorder="1"/>
    <xf numFmtId="0" fontId="0" fillId="0" borderId="10" xfId="0" applyBorder="1" applyAlignment="1">
      <alignment horizontal="center" vertical="center" wrapText="1"/>
    </xf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horizontal="center" vertical="center" wrapText="1"/>
    </xf>
    <xf numFmtId="0" fontId="0" fillId="0" borderId="10" xfId="0" applyFill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2" fontId="0" fillId="0" borderId="4" xfId="0" applyNumberFormat="1" applyFill="1" applyBorder="1" applyAlignment="1">
      <alignment vertical="center" wrapText="1"/>
    </xf>
    <xf numFmtId="0" fontId="0" fillId="0" borderId="2" xfId="0" applyBorder="1"/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2" fontId="0" fillId="0" borderId="0" xfId="0" applyNumberFormat="1" applyFill="1" applyBorder="1" applyAlignment="1">
      <alignment vertical="center"/>
    </xf>
    <xf numFmtId="0" fontId="0" fillId="0" borderId="0" xfId="0" applyFill="1" applyBorder="1" applyAlignment="1"/>
    <xf numFmtId="0" fontId="0" fillId="0" borderId="0" xfId="0" applyFill="1" applyBorder="1" applyAlignment="1">
      <alignment vertical="center"/>
    </xf>
    <xf numFmtId="2" fontId="1" fillId="0" borderId="0" xfId="0" applyNumberFormat="1" applyFont="1" applyFill="1" applyBorder="1" applyAlignment="1">
      <alignment vertical="center"/>
    </xf>
    <xf numFmtId="0" fontId="0" fillId="0" borderId="0" xfId="0" applyFill="1" applyBorder="1"/>
    <xf numFmtId="2" fontId="1" fillId="0" borderId="0" xfId="0" applyNumberFormat="1" applyFont="1" applyFill="1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0" fillId="0" borderId="5" xfId="0" applyFill="1" applyBorder="1"/>
    <xf numFmtId="0" fontId="0" fillId="0" borderId="10" xfId="0" applyFill="1" applyBorder="1"/>
    <xf numFmtId="0" fontId="0" fillId="0" borderId="4" xfId="0" applyFill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8" xfId="0" applyFill="1" applyBorder="1"/>
    <xf numFmtId="0" fontId="0" fillId="0" borderId="3" xfId="0" applyFill="1" applyBorder="1"/>
    <xf numFmtId="2" fontId="1" fillId="0" borderId="8" xfId="0" applyNumberFormat="1" applyFont="1" applyFill="1" applyBorder="1" applyAlignment="1">
      <alignment horizontal="right" vertical="center"/>
    </xf>
    <xf numFmtId="165" fontId="1" fillId="0" borderId="8" xfId="0" applyNumberFormat="1" applyFont="1" applyFill="1" applyBorder="1" applyAlignment="1">
      <alignment horizontal="right" vertical="center"/>
    </xf>
    <xf numFmtId="0" fontId="0" fillId="0" borderId="9" xfId="0" applyFill="1" applyBorder="1"/>
    <xf numFmtId="0" fontId="0" fillId="0" borderId="6" xfId="0" applyFill="1" applyBorder="1"/>
    <xf numFmtId="2" fontId="1" fillId="0" borderId="9" xfId="0" applyNumberFormat="1" applyFont="1" applyFill="1" applyBorder="1" applyAlignment="1">
      <alignment horizontal="right" vertical="center"/>
    </xf>
    <xf numFmtId="165" fontId="1" fillId="0" borderId="9" xfId="0" applyNumberFormat="1" applyFont="1" applyFill="1" applyBorder="1" applyAlignment="1">
      <alignment horizontal="right" vertical="center"/>
    </xf>
    <xf numFmtId="2" fontId="1" fillId="0" borderId="10" xfId="0" applyNumberFormat="1" applyFont="1" applyFill="1" applyBorder="1" applyAlignment="1">
      <alignment horizontal="right" vertical="center"/>
    </xf>
    <xf numFmtId="165" fontId="1" fillId="0" borderId="10" xfId="0" applyNumberFormat="1" applyFont="1" applyFill="1" applyBorder="1" applyAlignment="1">
      <alignment horizontal="right" vertical="center"/>
    </xf>
    <xf numFmtId="0" fontId="0" fillId="0" borderId="8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164" fontId="1" fillId="0" borderId="8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2" fontId="0" fillId="0" borderId="3" xfId="0" applyNumberFormat="1" applyFill="1" applyBorder="1" applyAlignment="1">
      <alignment horizontal="center" vertical="center"/>
    </xf>
    <xf numFmtId="2" fontId="0" fillId="0" borderId="6" xfId="0" applyNumberForma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B4ECB7"/>
      <color rgb="FFFFCCCC"/>
      <color rgb="FFFFE2A7"/>
      <color rgb="FFDAEEF3"/>
      <color rgb="FFDAE2A7"/>
      <color rgb="FFF4F7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39"/>
  <sheetViews>
    <sheetView tabSelected="1" zoomScale="60" zoomScaleNormal="60" workbookViewId="0">
      <selection activeCell="R1" sqref="R1:R1048576"/>
    </sheetView>
  </sheetViews>
  <sheetFormatPr baseColWidth="10" defaultColWidth="9.140625" defaultRowHeight="15" x14ac:dyDescent="0.25"/>
  <cols>
    <col min="1" max="1" width="16.7109375" customWidth="1"/>
    <col min="2" max="3" width="9.140625" style="3"/>
    <col min="4" max="4" width="22.5703125" style="5" customWidth="1"/>
    <col min="5" max="5" width="16" style="3" customWidth="1"/>
    <col min="6" max="6" width="18.28515625" style="5" customWidth="1"/>
    <col min="7" max="7" width="9.140625" style="5"/>
    <col min="8" max="8" width="9.140625" style="3"/>
    <col min="9" max="9" width="15.28515625" style="5" customWidth="1"/>
    <col min="10" max="10" width="14.5703125" style="5" customWidth="1"/>
    <col min="11" max="11" width="17.7109375" style="5" customWidth="1"/>
    <col min="12" max="12" width="9.140625" style="5"/>
    <col min="13" max="13" width="9.42578125" style="5" customWidth="1"/>
    <col min="14" max="14" width="14.5703125" style="5" customWidth="1"/>
    <col min="15" max="15" width="20.7109375" style="5" customWidth="1"/>
    <col min="16" max="16" width="21.140625" style="5" customWidth="1"/>
    <col min="17" max="17" width="22.7109375" style="3" customWidth="1"/>
    <col min="18" max="18" width="9.140625" style="7"/>
    <col min="19" max="21" width="9.140625" style="8"/>
    <col min="22" max="22" width="13.140625" style="8" bestFit="1" customWidth="1"/>
    <col min="23" max="24" width="11.5703125" style="8" bestFit="1" customWidth="1"/>
    <col min="25" max="25" width="10.5703125" style="8" bestFit="1" customWidth="1"/>
    <col min="26" max="60" width="9.140625" style="8"/>
  </cols>
  <sheetData>
    <row r="1" spans="1:60" x14ac:dyDescent="0.25">
      <c r="A1" s="1"/>
      <c r="B1" s="23"/>
      <c r="C1" s="23"/>
      <c r="D1" s="24"/>
      <c r="E1" s="23"/>
      <c r="F1" s="24"/>
      <c r="G1" s="24"/>
      <c r="H1" s="23"/>
      <c r="I1" s="24"/>
      <c r="J1" s="24"/>
      <c r="K1" s="24"/>
      <c r="L1" s="24"/>
      <c r="M1" s="24"/>
      <c r="N1" s="24"/>
      <c r="O1" s="24"/>
      <c r="P1" s="24"/>
      <c r="Q1" s="23"/>
      <c r="R1" s="25"/>
      <c r="S1" s="20"/>
      <c r="T1" s="20"/>
      <c r="AB1" s="14"/>
      <c r="AC1" s="14"/>
      <c r="AD1" s="14"/>
      <c r="AE1" s="14"/>
      <c r="AF1" s="14"/>
      <c r="AG1" s="14"/>
    </row>
    <row r="2" spans="1:60" s="2" customFormat="1" ht="45" x14ac:dyDescent="0.25">
      <c r="A2" s="26" t="s">
        <v>80</v>
      </c>
      <c r="B2" s="26" t="s">
        <v>81</v>
      </c>
      <c r="C2" s="27" t="s">
        <v>82</v>
      </c>
      <c r="D2" s="26" t="s">
        <v>83</v>
      </c>
      <c r="E2" s="27" t="s">
        <v>84</v>
      </c>
      <c r="F2" s="26" t="s">
        <v>85</v>
      </c>
      <c r="G2" s="26" t="s">
        <v>76</v>
      </c>
      <c r="H2" s="27" t="s">
        <v>86</v>
      </c>
      <c r="I2" s="26" t="s">
        <v>87</v>
      </c>
      <c r="J2" s="26" t="s">
        <v>88</v>
      </c>
      <c r="K2" s="26" t="s">
        <v>89</v>
      </c>
      <c r="L2" s="26" t="s">
        <v>79</v>
      </c>
      <c r="M2" s="26" t="s">
        <v>78</v>
      </c>
      <c r="N2" s="26" t="s">
        <v>77</v>
      </c>
      <c r="O2" s="26" t="s">
        <v>90</v>
      </c>
      <c r="P2" s="26" t="s">
        <v>91</v>
      </c>
      <c r="Q2" s="27" t="s">
        <v>92</v>
      </c>
      <c r="R2" s="28"/>
      <c r="S2" s="29"/>
      <c r="T2" s="29"/>
      <c r="U2" s="15"/>
      <c r="V2" s="15"/>
      <c r="W2" s="15"/>
      <c r="X2" s="15"/>
      <c r="Y2" s="15"/>
      <c r="Z2" s="15"/>
      <c r="AA2" s="15"/>
      <c r="AB2" s="14"/>
      <c r="AC2" s="14"/>
      <c r="AD2" s="14"/>
      <c r="AE2" s="14"/>
      <c r="AF2" s="14"/>
      <c r="AG2" s="14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</row>
    <row r="3" spans="1:60" s="2" customFormat="1" x14ac:dyDescent="0.25">
      <c r="A3" s="30"/>
      <c r="B3" s="31"/>
      <c r="C3" s="31"/>
      <c r="D3" s="32"/>
      <c r="E3" s="31"/>
      <c r="F3" s="32"/>
      <c r="G3" s="32"/>
      <c r="H3" s="31"/>
      <c r="I3" s="32"/>
      <c r="J3" s="32"/>
      <c r="K3" s="32"/>
      <c r="L3" s="32"/>
      <c r="M3" s="32"/>
      <c r="N3" s="32"/>
      <c r="O3" s="32"/>
      <c r="P3" s="32"/>
      <c r="Q3" s="31"/>
      <c r="R3" s="33"/>
      <c r="S3" s="29"/>
      <c r="T3" s="29"/>
      <c r="U3" s="15"/>
      <c r="V3" s="15"/>
      <c r="W3" s="15"/>
      <c r="X3" s="15"/>
      <c r="Y3" s="15"/>
      <c r="Z3" s="15"/>
      <c r="AA3" s="15"/>
      <c r="AB3" s="14"/>
      <c r="AC3" s="14"/>
      <c r="AD3" s="14"/>
      <c r="AE3" s="14"/>
      <c r="AF3" s="14"/>
      <c r="AG3" s="14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</row>
    <row r="4" spans="1:60" x14ac:dyDescent="0.25">
      <c r="A4" s="44">
        <v>0</v>
      </c>
      <c r="B4" s="34" t="s">
        <v>13</v>
      </c>
      <c r="C4" s="56">
        <v>1</v>
      </c>
      <c r="D4" s="44"/>
      <c r="E4" s="54"/>
      <c r="F4" s="44"/>
      <c r="G4" s="44"/>
      <c r="H4" s="35"/>
      <c r="I4" s="34"/>
      <c r="J4" s="34"/>
      <c r="K4" s="50"/>
      <c r="L4" s="36"/>
      <c r="M4" s="34"/>
      <c r="N4" s="37"/>
      <c r="O4" s="52"/>
      <c r="P4" s="52"/>
      <c r="Q4" s="58"/>
      <c r="R4" s="12"/>
      <c r="S4" s="16"/>
      <c r="T4" s="21"/>
      <c r="U4" s="17"/>
      <c r="V4" s="18"/>
      <c r="W4" s="18"/>
      <c r="X4" s="18"/>
      <c r="Y4" s="18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</row>
    <row r="5" spans="1:60" x14ac:dyDescent="0.25">
      <c r="A5" s="45"/>
      <c r="B5" s="38" t="s">
        <v>19</v>
      </c>
      <c r="C5" s="57"/>
      <c r="D5" s="46"/>
      <c r="E5" s="55"/>
      <c r="F5" s="46"/>
      <c r="G5" s="46"/>
      <c r="H5" s="39"/>
      <c r="I5" s="38"/>
      <c r="J5" s="38"/>
      <c r="K5" s="51"/>
      <c r="L5" s="40"/>
      <c r="M5" s="38"/>
      <c r="N5" s="41"/>
      <c r="O5" s="53"/>
      <c r="P5" s="53"/>
      <c r="Q5" s="59"/>
      <c r="R5" s="12"/>
      <c r="S5" s="18"/>
      <c r="T5" s="21"/>
      <c r="U5" s="17"/>
      <c r="V5" s="18"/>
      <c r="W5" s="18"/>
      <c r="X5" s="18"/>
      <c r="Y5" s="18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</row>
    <row r="6" spans="1:60" x14ac:dyDescent="0.25">
      <c r="A6" s="45"/>
      <c r="B6" s="34" t="s">
        <v>8</v>
      </c>
      <c r="C6" s="56">
        <v>2</v>
      </c>
      <c r="D6" s="44">
        <v>4.2411477428292192</v>
      </c>
      <c r="E6" s="54">
        <v>70</v>
      </c>
      <c r="F6" s="44">
        <f>D6/E6</f>
        <v>6.0587824897560275E-2</v>
      </c>
      <c r="G6" s="44">
        <v>34.5</v>
      </c>
      <c r="H6" s="35">
        <v>24.530999999999999</v>
      </c>
      <c r="I6" s="34">
        <v>29.356200000000001</v>
      </c>
      <c r="J6" s="34">
        <f t="shared" ref="J6:J19" si="0">I6-H6</f>
        <v>4.8252000000000024</v>
      </c>
      <c r="K6" s="50">
        <v>59</v>
      </c>
      <c r="L6" s="36">
        <v>75.143000000000001</v>
      </c>
      <c r="M6" s="34">
        <f t="shared" ref="M6:M29" si="1">L6/1000</f>
        <v>7.5143000000000001E-2</v>
      </c>
      <c r="N6" s="37">
        <f t="shared" ref="N6:N19" si="2">M6/J6</f>
        <v>1.5573033242145396E-2</v>
      </c>
      <c r="O6" s="52">
        <f>(N6-N7)/G6/K6*24</f>
        <v>1.0221266808195586E-4</v>
      </c>
      <c r="P6" s="52">
        <f>O6*100</f>
        <v>1.0221266808195587E-2</v>
      </c>
      <c r="Q6" s="58">
        <f>P6/F6</f>
        <v>0.16870166284195445</v>
      </c>
      <c r="R6" s="12"/>
      <c r="S6" s="18"/>
      <c r="T6" s="21"/>
      <c r="U6" s="17"/>
      <c r="V6" s="18"/>
      <c r="W6" s="18"/>
      <c r="X6" s="18"/>
      <c r="Y6" s="18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</row>
    <row r="7" spans="1:60" x14ac:dyDescent="0.25">
      <c r="A7" s="45"/>
      <c r="B7" s="38" t="s">
        <v>11</v>
      </c>
      <c r="C7" s="57"/>
      <c r="D7" s="46"/>
      <c r="E7" s="55"/>
      <c r="F7" s="46"/>
      <c r="G7" s="46"/>
      <c r="H7" s="39">
        <v>25.048999999999999</v>
      </c>
      <c r="I7" s="38">
        <v>29.249099999999999</v>
      </c>
      <c r="J7" s="38">
        <f t="shared" si="0"/>
        <v>4.2000999999999991</v>
      </c>
      <c r="K7" s="51"/>
      <c r="L7" s="40">
        <v>28.998000000000001</v>
      </c>
      <c r="M7" s="38">
        <f t="shared" si="1"/>
        <v>2.8997999999999999E-2</v>
      </c>
      <c r="N7" s="41">
        <f t="shared" si="2"/>
        <v>6.9041213304445147E-3</v>
      </c>
      <c r="O7" s="53"/>
      <c r="P7" s="53"/>
      <c r="Q7" s="59"/>
      <c r="R7" s="12"/>
      <c r="S7" s="18"/>
      <c r="T7" s="21"/>
      <c r="U7" s="17"/>
      <c r="V7" s="18"/>
      <c r="W7" s="18"/>
      <c r="X7" s="18"/>
      <c r="Y7" s="18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</row>
    <row r="8" spans="1:60" x14ac:dyDescent="0.25">
      <c r="A8" s="45"/>
      <c r="B8" s="34" t="s">
        <v>16</v>
      </c>
      <c r="C8" s="56">
        <v>3</v>
      </c>
      <c r="D8" s="44">
        <v>1.9639655221948935</v>
      </c>
      <c r="E8" s="54">
        <v>70</v>
      </c>
      <c r="F8" s="44">
        <f>D8/E8</f>
        <v>2.8056650317069907E-2</v>
      </c>
      <c r="G8" s="44">
        <v>24.2</v>
      </c>
      <c r="H8" s="35">
        <v>24.645</v>
      </c>
      <c r="I8" s="34">
        <v>29.617699999999999</v>
      </c>
      <c r="J8" s="34">
        <f t="shared" si="0"/>
        <v>4.9726999999999997</v>
      </c>
      <c r="K8" s="50">
        <v>59</v>
      </c>
      <c r="L8" s="36">
        <v>57.290999999999997</v>
      </c>
      <c r="M8" s="34">
        <f t="shared" si="1"/>
        <v>5.7290999999999995E-2</v>
      </c>
      <c r="N8" s="37">
        <f t="shared" si="2"/>
        <v>1.1521105234580812E-2</v>
      </c>
      <c r="O8" s="52">
        <f>(N8-N9)/G8/K8*24</f>
        <v>1.7050664301043335E-4</v>
      </c>
      <c r="P8" s="52">
        <f>O8*100</f>
        <v>1.7050664301043336E-2</v>
      </c>
      <c r="Q8" s="58">
        <f>P8/F8</f>
        <v>0.60772273626226736</v>
      </c>
      <c r="R8" s="12"/>
      <c r="S8" s="18"/>
      <c r="T8" s="21"/>
      <c r="U8" s="17"/>
      <c r="V8" s="18"/>
      <c r="W8" s="18"/>
      <c r="X8" s="18"/>
      <c r="Y8" s="18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</row>
    <row r="9" spans="1:60" x14ac:dyDescent="0.25">
      <c r="A9" s="45"/>
      <c r="B9" s="38" t="s">
        <v>15</v>
      </c>
      <c r="C9" s="57"/>
      <c r="D9" s="46"/>
      <c r="E9" s="55"/>
      <c r="F9" s="46"/>
      <c r="G9" s="46"/>
      <c r="H9" s="39">
        <v>24.896999999999998</v>
      </c>
      <c r="I9" s="38">
        <v>27.595600000000001</v>
      </c>
      <c r="J9" s="38">
        <f t="shared" si="0"/>
        <v>2.6986000000000026</v>
      </c>
      <c r="K9" s="51"/>
      <c r="L9" s="40">
        <v>3.7170000000000001</v>
      </c>
      <c r="M9" s="38">
        <f t="shared" si="1"/>
        <v>3.7170000000000003E-3</v>
      </c>
      <c r="N9" s="41">
        <f t="shared" si="2"/>
        <v>1.3773808641517813E-3</v>
      </c>
      <c r="O9" s="53"/>
      <c r="P9" s="53"/>
      <c r="Q9" s="59"/>
      <c r="R9" s="12"/>
      <c r="S9" s="18"/>
      <c r="T9" s="21"/>
      <c r="U9" s="17"/>
      <c r="V9" s="18"/>
      <c r="W9" s="18"/>
      <c r="X9" s="18"/>
      <c r="Y9" s="18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</row>
    <row r="10" spans="1:60" x14ac:dyDescent="0.25">
      <c r="A10" s="45"/>
      <c r="B10" s="34" t="s">
        <v>23</v>
      </c>
      <c r="C10" s="56">
        <v>4</v>
      </c>
      <c r="D10" s="44">
        <v>2.475981103424187</v>
      </c>
      <c r="E10" s="54">
        <v>65</v>
      </c>
      <c r="F10" s="44">
        <f>D10/E10</f>
        <v>3.8092016975756725E-2</v>
      </c>
      <c r="G10" s="44">
        <v>55</v>
      </c>
      <c r="H10" s="35">
        <v>25.06</v>
      </c>
      <c r="I10" s="34">
        <v>36.377800000000001</v>
      </c>
      <c r="J10" s="34">
        <f t="shared" si="0"/>
        <v>11.317800000000002</v>
      </c>
      <c r="K10" s="50">
        <v>59</v>
      </c>
      <c r="L10" s="36">
        <v>201.95</v>
      </c>
      <c r="M10" s="34">
        <f t="shared" si="1"/>
        <v>0.20194999999999999</v>
      </c>
      <c r="N10" s="37">
        <f t="shared" si="2"/>
        <v>1.7843573839438756E-2</v>
      </c>
      <c r="O10" s="52">
        <f>(N10-N11)/G10/K10*24</f>
        <v>1.1755989135226865E-4</v>
      </c>
      <c r="P10" s="52">
        <f>O10*100</f>
        <v>1.1755989135226866E-2</v>
      </c>
      <c r="Q10" s="58">
        <f>P10/F10</f>
        <v>0.30862081004292435</v>
      </c>
      <c r="R10" s="12"/>
      <c r="S10" s="18"/>
      <c r="T10" s="21"/>
      <c r="U10" s="17"/>
      <c r="V10" s="18"/>
      <c r="W10" s="18"/>
      <c r="X10" s="18"/>
      <c r="Y10" s="18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</row>
    <row r="11" spans="1:60" x14ac:dyDescent="0.25">
      <c r="A11" s="45"/>
      <c r="B11" s="38" t="s">
        <v>18</v>
      </c>
      <c r="C11" s="57"/>
      <c r="D11" s="46"/>
      <c r="E11" s="55"/>
      <c r="F11" s="46"/>
      <c r="G11" s="46"/>
      <c r="H11" s="39">
        <v>24.49</v>
      </c>
      <c r="I11" s="38">
        <v>27.087900000000001</v>
      </c>
      <c r="J11" s="38">
        <f t="shared" si="0"/>
        <v>2.5979000000000028</v>
      </c>
      <c r="K11" s="51"/>
      <c r="L11" s="40">
        <v>5.0620000000000003</v>
      </c>
      <c r="M11" s="38">
        <f t="shared" si="1"/>
        <v>5.0620000000000005E-3</v>
      </c>
      <c r="N11" s="41">
        <f t="shared" si="2"/>
        <v>1.9484968628507623E-3</v>
      </c>
      <c r="O11" s="53"/>
      <c r="P11" s="53"/>
      <c r="Q11" s="59"/>
      <c r="R11" s="12"/>
      <c r="S11" s="18"/>
      <c r="T11" s="21"/>
      <c r="U11" s="17"/>
      <c r="V11" s="18"/>
      <c r="W11" s="18"/>
      <c r="X11" s="18"/>
      <c r="Y11" s="18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</row>
    <row r="12" spans="1:60" x14ac:dyDescent="0.25">
      <c r="A12" s="45"/>
      <c r="B12" s="34" t="s">
        <v>0</v>
      </c>
      <c r="C12" s="56">
        <v>5</v>
      </c>
      <c r="D12" s="44">
        <v>4.947012250872163</v>
      </c>
      <c r="E12" s="54">
        <v>67</v>
      </c>
      <c r="F12" s="44">
        <f>D12/E12</f>
        <v>7.383600374436064E-2</v>
      </c>
      <c r="G12" s="44">
        <v>53.5</v>
      </c>
      <c r="H12" s="35">
        <v>24.756</v>
      </c>
      <c r="I12" s="34">
        <v>32.424799999999998</v>
      </c>
      <c r="J12" s="34">
        <f t="shared" si="0"/>
        <v>7.6687999999999974</v>
      </c>
      <c r="K12" s="50">
        <v>59</v>
      </c>
      <c r="L12" s="36">
        <v>164.22</v>
      </c>
      <c r="M12" s="34">
        <f t="shared" si="1"/>
        <v>0.16422</v>
      </c>
      <c r="N12" s="37">
        <f t="shared" si="2"/>
        <v>2.1414041310244113E-2</v>
      </c>
      <c r="O12" s="52">
        <f>(N12-N13)/G12/K12*24</f>
        <v>1.5766871018004172E-4</v>
      </c>
      <c r="P12" s="52">
        <f>O12*100</f>
        <v>1.5766871018004173E-2</v>
      </c>
      <c r="Q12" s="58">
        <f>P12/F12</f>
        <v>0.21353906249575969</v>
      </c>
      <c r="R12" s="12"/>
      <c r="S12" s="18"/>
      <c r="T12" s="21"/>
      <c r="U12" s="17"/>
      <c r="V12" s="18"/>
      <c r="W12" s="18"/>
      <c r="X12" s="18"/>
      <c r="Y12" s="18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</row>
    <row r="13" spans="1:60" x14ac:dyDescent="0.25">
      <c r="A13" s="45"/>
      <c r="B13" s="38" t="s">
        <v>12</v>
      </c>
      <c r="C13" s="57"/>
      <c r="D13" s="46"/>
      <c r="E13" s="55"/>
      <c r="F13" s="46"/>
      <c r="G13" s="46"/>
      <c r="H13" s="39">
        <v>24.885999999999999</v>
      </c>
      <c r="I13" s="38">
        <v>27.513999999999999</v>
      </c>
      <c r="J13" s="38">
        <f t="shared" si="0"/>
        <v>2.6280000000000001</v>
      </c>
      <c r="K13" s="51"/>
      <c r="L13" s="40">
        <v>1.78</v>
      </c>
      <c r="M13" s="38">
        <f t="shared" si="1"/>
        <v>1.7800000000000001E-3</v>
      </c>
      <c r="N13" s="41">
        <f t="shared" si="2"/>
        <v>6.7732115677321153E-4</v>
      </c>
      <c r="O13" s="53"/>
      <c r="P13" s="53"/>
      <c r="Q13" s="59"/>
      <c r="R13" s="12"/>
      <c r="S13" s="18"/>
      <c r="T13" s="21"/>
      <c r="U13" s="17"/>
      <c r="V13" s="18"/>
      <c r="W13" s="18"/>
      <c r="X13" s="18"/>
      <c r="Y13" s="18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</row>
    <row r="14" spans="1:60" x14ac:dyDescent="0.25">
      <c r="A14" s="45"/>
      <c r="B14" s="34" t="s">
        <v>4</v>
      </c>
      <c r="C14" s="56">
        <v>6</v>
      </c>
      <c r="D14" s="44">
        <v>3.901172659869752</v>
      </c>
      <c r="E14" s="54">
        <v>67</v>
      </c>
      <c r="F14" s="44">
        <f>D14/E14</f>
        <v>5.8226457609996299E-2</v>
      </c>
      <c r="G14" s="44">
        <v>51.1</v>
      </c>
      <c r="H14" s="35">
        <v>24.556000000000001</v>
      </c>
      <c r="I14" s="34">
        <v>30.598299999999998</v>
      </c>
      <c r="J14" s="34">
        <f t="shared" si="0"/>
        <v>6.0422999999999973</v>
      </c>
      <c r="K14" s="50">
        <v>59</v>
      </c>
      <c r="L14" s="36">
        <v>98.337999999999994</v>
      </c>
      <c r="M14" s="34">
        <f t="shared" si="1"/>
        <v>9.8337999999999995E-2</v>
      </c>
      <c r="N14" s="37">
        <f t="shared" si="2"/>
        <v>1.6274928421296533E-2</v>
      </c>
      <c r="O14" s="52">
        <f>(N14-N15)/G14/K14*24</f>
        <v>1.1511352980149331E-4</v>
      </c>
      <c r="P14" s="52">
        <f>O14*100</f>
        <v>1.151135298014933E-2</v>
      </c>
      <c r="Q14" s="58">
        <f>P14/F14</f>
        <v>0.19769969619743905</v>
      </c>
      <c r="R14" s="12"/>
      <c r="S14" s="18"/>
      <c r="T14" s="21"/>
      <c r="U14" s="17"/>
      <c r="V14" s="18"/>
      <c r="W14" s="18"/>
      <c r="X14" s="18"/>
      <c r="Y14" s="18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</row>
    <row r="15" spans="1:60" x14ac:dyDescent="0.25">
      <c r="A15" s="45"/>
      <c r="B15" s="38" t="s">
        <v>9</v>
      </c>
      <c r="C15" s="57"/>
      <c r="D15" s="46"/>
      <c r="E15" s="55"/>
      <c r="F15" s="46"/>
      <c r="G15" s="46"/>
      <c r="H15" s="39">
        <v>24.390999999999998</v>
      </c>
      <c r="I15" s="38">
        <v>27.087399999999999</v>
      </c>
      <c r="J15" s="38">
        <f t="shared" si="0"/>
        <v>2.6964000000000006</v>
      </c>
      <c r="K15" s="51"/>
      <c r="L15" s="40">
        <v>4.8920000000000003</v>
      </c>
      <c r="M15" s="38">
        <f t="shared" si="1"/>
        <v>4.8920000000000005E-3</v>
      </c>
      <c r="N15" s="41">
        <f t="shared" si="2"/>
        <v>1.8142708796914403E-3</v>
      </c>
      <c r="O15" s="53"/>
      <c r="P15" s="53"/>
      <c r="Q15" s="59"/>
      <c r="R15" s="12"/>
      <c r="S15" s="18"/>
      <c r="T15" s="21"/>
      <c r="U15" s="17"/>
      <c r="V15" s="18"/>
      <c r="W15" s="18"/>
      <c r="X15" s="18"/>
      <c r="Y15" s="18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</row>
    <row r="16" spans="1:60" x14ac:dyDescent="0.25">
      <c r="A16" s="45"/>
      <c r="B16" s="34" t="s">
        <v>2</v>
      </c>
      <c r="C16" s="56">
        <v>7</v>
      </c>
      <c r="D16" s="44">
        <v>4.4140573349630694</v>
      </c>
      <c r="E16" s="54">
        <v>67</v>
      </c>
      <c r="F16" s="44">
        <f>D16/E16</f>
        <v>6.5881452760642834E-2</v>
      </c>
      <c r="G16" s="44">
        <v>49.9</v>
      </c>
      <c r="H16" s="35">
        <v>25.056999999999999</v>
      </c>
      <c r="I16" s="34">
        <v>30.2437</v>
      </c>
      <c r="J16" s="34">
        <f t="shared" si="0"/>
        <v>5.1867000000000019</v>
      </c>
      <c r="K16" s="50">
        <v>59</v>
      </c>
      <c r="L16" s="36">
        <v>155.08000000000001</v>
      </c>
      <c r="M16" s="34">
        <f t="shared" si="1"/>
        <v>0.15508000000000002</v>
      </c>
      <c r="N16" s="37">
        <f t="shared" si="2"/>
        <v>2.9899550774095274E-2</v>
      </c>
      <c r="O16" s="52">
        <f>(N16-N17)/G16/K16*24</f>
        <v>1.7317199211482751E-4</v>
      </c>
      <c r="P16" s="52">
        <f>O16*100</f>
        <v>1.731719921148275E-2</v>
      </c>
      <c r="Q16" s="58">
        <f>P16/F16</f>
        <v>0.26285393666710299</v>
      </c>
      <c r="R16" s="12"/>
      <c r="S16" s="18"/>
      <c r="T16" s="21"/>
      <c r="U16" s="17"/>
      <c r="V16" s="18"/>
      <c r="W16" s="18"/>
      <c r="X16" s="18"/>
      <c r="Y16" s="18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</row>
    <row r="17" spans="1:60" x14ac:dyDescent="0.25">
      <c r="A17" s="45"/>
      <c r="B17" s="38" t="s">
        <v>20</v>
      </c>
      <c r="C17" s="57"/>
      <c r="D17" s="46"/>
      <c r="E17" s="55"/>
      <c r="F17" s="46"/>
      <c r="G17" s="46"/>
      <c r="H17" s="39">
        <v>24.684000000000001</v>
      </c>
      <c r="I17" s="38">
        <v>27.404299999999999</v>
      </c>
      <c r="J17" s="38">
        <f t="shared" si="0"/>
        <v>2.7202999999999982</v>
      </c>
      <c r="K17" s="51"/>
      <c r="L17" s="40">
        <v>23.547999999999998</v>
      </c>
      <c r="M17" s="38">
        <f t="shared" si="1"/>
        <v>2.3547999999999999E-2</v>
      </c>
      <c r="N17" s="41">
        <f t="shared" si="2"/>
        <v>8.6563981913759577E-3</v>
      </c>
      <c r="O17" s="53"/>
      <c r="P17" s="53"/>
      <c r="Q17" s="59"/>
      <c r="R17" s="12"/>
      <c r="S17" s="18"/>
      <c r="T17" s="21"/>
      <c r="U17" s="17"/>
      <c r="V17" s="18"/>
      <c r="W17" s="18"/>
      <c r="X17" s="18"/>
      <c r="Y17" s="18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</row>
    <row r="18" spans="1:60" x14ac:dyDescent="0.25">
      <c r="A18" s="45"/>
      <c r="B18" s="34" t="s">
        <v>7</v>
      </c>
      <c r="C18" s="56">
        <v>8</v>
      </c>
      <c r="D18" s="44">
        <v>3.2144845390012864</v>
      </c>
      <c r="E18" s="54">
        <v>65</v>
      </c>
      <c r="F18" s="44">
        <f>D18/E18</f>
        <v>4.9453608292327485E-2</v>
      </c>
      <c r="G18" s="44">
        <v>39.5</v>
      </c>
      <c r="H18" s="35">
        <v>24.611999999999998</v>
      </c>
      <c r="I18" s="34">
        <v>32.2669</v>
      </c>
      <c r="J18" s="34">
        <f t="shared" si="0"/>
        <v>7.6549000000000014</v>
      </c>
      <c r="K18" s="50">
        <v>59</v>
      </c>
      <c r="L18" s="36">
        <v>101.88</v>
      </c>
      <c r="M18" s="34">
        <f t="shared" si="1"/>
        <v>0.10188</v>
      </c>
      <c r="N18" s="37">
        <f t="shared" si="2"/>
        <v>1.3309122261557954E-2</v>
      </c>
      <c r="O18" s="52">
        <f>(N18-N19)/G18/K18*24</f>
        <v>1.0023862090701708E-4</v>
      </c>
      <c r="P18" s="52">
        <f>O18*100</f>
        <v>1.0023862090701708E-2</v>
      </c>
      <c r="Q18" s="58">
        <f>P18/F18</f>
        <v>0.20269222887537747</v>
      </c>
      <c r="R18" s="12"/>
      <c r="S18" s="18"/>
      <c r="T18" s="21"/>
      <c r="U18" s="17"/>
      <c r="V18" s="18"/>
      <c r="W18" s="18"/>
      <c r="X18" s="18"/>
      <c r="Y18" s="18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</row>
    <row r="19" spans="1:60" x14ac:dyDescent="0.25">
      <c r="A19" s="45"/>
      <c r="B19" s="38" t="s">
        <v>21</v>
      </c>
      <c r="C19" s="57"/>
      <c r="D19" s="46"/>
      <c r="E19" s="55"/>
      <c r="F19" s="46"/>
      <c r="G19" s="46"/>
      <c r="H19" s="39">
        <v>24.867000000000001</v>
      </c>
      <c r="I19" s="38">
        <v>27.2851</v>
      </c>
      <c r="J19" s="38">
        <f t="shared" si="0"/>
        <v>2.418099999999999</v>
      </c>
      <c r="K19" s="51"/>
      <c r="L19" s="40">
        <v>8.6460000000000008</v>
      </c>
      <c r="M19" s="38">
        <f t="shared" si="1"/>
        <v>8.6460000000000009E-3</v>
      </c>
      <c r="N19" s="41">
        <f t="shared" si="2"/>
        <v>3.5755345105661488E-3</v>
      </c>
      <c r="O19" s="53"/>
      <c r="P19" s="53"/>
      <c r="Q19" s="59"/>
      <c r="R19" s="12"/>
      <c r="S19" s="18"/>
      <c r="T19" s="21"/>
      <c r="U19" s="17"/>
      <c r="V19" s="18"/>
      <c r="W19" s="18"/>
      <c r="X19" s="18"/>
      <c r="Y19" s="18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</row>
    <row r="20" spans="1:60" x14ac:dyDescent="0.25">
      <c r="A20" s="45"/>
      <c r="B20" s="34" t="s">
        <v>14</v>
      </c>
      <c r="C20" s="56">
        <v>9</v>
      </c>
      <c r="D20" s="44"/>
      <c r="E20" s="54"/>
      <c r="F20" s="44"/>
      <c r="G20" s="44"/>
      <c r="H20" s="35"/>
      <c r="I20" s="34"/>
      <c r="J20" s="34"/>
      <c r="K20" s="50"/>
      <c r="L20" s="36"/>
      <c r="M20" s="34"/>
      <c r="N20" s="37"/>
      <c r="O20" s="52"/>
      <c r="P20" s="52"/>
      <c r="Q20" s="58"/>
      <c r="R20" s="12"/>
      <c r="S20" s="18"/>
      <c r="T20" s="21"/>
      <c r="U20" s="17"/>
      <c r="V20" s="18"/>
      <c r="W20" s="18"/>
      <c r="X20" s="18"/>
      <c r="Y20" s="18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</row>
    <row r="21" spans="1:60" x14ac:dyDescent="0.25">
      <c r="A21" s="45"/>
      <c r="B21" s="38" t="s">
        <v>3</v>
      </c>
      <c r="C21" s="57"/>
      <c r="D21" s="46"/>
      <c r="E21" s="55"/>
      <c r="F21" s="46"/>
      <c r="G21" s="46"/>
      <c r="H21" s="39"/>
      <c r="I21" s="38"/>
      <c r="J21" s="38"/>
      <c r="K21" s="51"/>
      <c r="L21" s="40"/>
      <c r="M21" s="38"/>
      <c r="N21" s="41"/>
      <c r="O21" s="53"/>
      <c r="P21" s="53"/>
      <c r="Q21" s="59"/>
      <c r="R21" s="12"/>
      <c r="S21" s="18"/>
      <c r="T21" s="21"/>
      <c r="U21" s="17"/>
      <c r="V21" s="18"/>
      <c r="W21" s="18"/>
      <c r="X21" s="18"/>
      <c r="Y21" s="18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</row>
    <row r="22" spans="1:60" x14ac:dyDescent="0.25">
      <c r="A22" s="45"/>
      <c r="B22" s="34" t="s">
        <v>6</v>
      </c>
      <c r="C22" s="56">
        <v>10</v>
      </c>
      <c r="D22" s="44">
        <v>1.2228644772782158</v>
      </c>
      <c r="E22" s="54">
        <v>59</v>
      </c>
      <c r="F22" s="44">
        <f>D22/E22</f>
        <v>2.0726516564037557E-2</v>
      </c>
      <c r="G22" s="44">
        <v>18.2</v>
      </c>
      <c r="H22" s="35">
        <v>25.138999999999999</v>
      </c>
      <c r="I22" s="34">
        <v>29.508500000000002</v>
      </c>
      <c r="J22" s="34">
        <f t="shared" ref="J22:J29" si="3">I22-H22</f>
        <v>4.3695000000000022</v>
      </c>
      <c r="K22" s="50">
        <v>59</v>
      </c>
      <c r="L22" s="36">
        <v>69.754999999999995</v>
      </c>
      <c r="M22" s="34">
        <f t="shared" si="1"/>
        <v>6.9754999999999998E-2</v>
      </c>
      <c r="N22" s="37">
        <f t="shared" ref="N22:N29" si="4">M22/J22</f>
        <v>1.5964069115459428E-2</v>
      </c>
      <c r="O22" s="52">
        <f>(N22-N23)/G22/K22*24</f>
        <v>2.879287579948731E-4</v>
      </c>
      <c r="P22" s="52">
        <f>O22*100</f>
        <v>2.8792875799487309E-2</v>
      </c>
      <c r="Q22" s="58">
        <f>P22/F22</f>
        <v>1.3891806522590313</v>
      </c>
      <c r="R22" s="12"/>
      <c r="S22" s="18"/>
      <c r="T22" s="21"/>
      <c r="U22" s="17"/>
      <c r="V22" s="18"/>
      <c r="W22" s="18"/>
      <c r="X22" s="18"/>
      <c r="Y22" s="18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</row>
    <row r="23" spans="1:60" x14ac:dyDescent="0.25">
      <c r="A23" s="45"/>
      <c r="B23" s="38" t="s">
        <v>17</v>
      </c>
      <c r="C23" s="57"/>
      <c r="D23" s="46"/>
      <c r="E23" s="55"/>
      <c r="F23" s="46"/>
      <c r="G23" s="46"/>
      <c r="H23" s="39">
        <v>24.962</v>
      </c>
      <c r="I23" s="38">
        <v>28.4559</v>
      </c>
      <c r="J23" s="38">
        <f t="shared" si="3"/>
        <v>3.4939</v>
      </c>
      <c r="K23" s="51"/>
      <c r="L23" s="40">
        <v>10.766999999999999</v>
      </c>
      <c r="M23" s="38">
        <f t="shared" si="1"/>
        <v>1.0766999999999999E-2</v>
      </c>
      <c r="N23" s="41">
        <f t="shared" si="4"/>
        <v>3.0816566015054807E-3</v>
      </c>
      <c r="O23" s="53"/>
      <c r="P23" s="53"/>
      <c r="Q23" s="59"/>
      <c r="R23" s="12"/>
      <c r="S23" s="18"/>
      <c r="T23" s="21"/>
      <c r="U23" s="17"/>
      <c r="V23" s="18"/>
      <c r="W23" s="18"/>
      <c r="X23" s="18"/>
      <c r="Y23" s="18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</row>
    <row r="24" spans="1:60" x14ac:dyDescent="0.25">
      <c r="A24" s="45"/>
      <c r="B24" s="34" t="s">
        <v>22</v>
      </c>
      <c r="C24" s="56">
        <v>11</v>
      </c>
      <c r="D24" s="44">
        <v>1.8442315264514197</v>
      </c>
      <c r="E24" s="54">
        <v>59</v>
      </c>
      <c r="F24" s="44">
        <f>D24/E24</f>
        <v>3.1258161465278302E-2</v>
      </c>
      <c r="G24" s="44">
        <v>35.4</v>
      </c>
      <c r="H24" s="35">
        <v>24.917000000000002</v>
      </c>
      <c r="I24" s="34">
        <v>28.058399999999999</v>
      </c>
      <c r="J24" s="34">
        <f t="shared" si="3"/>
        <v>3.1413999999999973</v>
      </c>
      <c r="K24" s="50">
        <v>59</v>
      </c>
      <c r="L24" s="36">
        <v>25.867000000000001</v>
      </c>
      <c r="M24" s="34">
        <f t="shared" si="1"/>
        <v>2.5867000000000001E-2</v>
      </c>
      <c r="N24" s="37">
        <f t="shared" si="4"/>
        <v>8.2342267778697468E-3</v>
      </c>
      <c r="O24" s="52">
        <f>(N24-N25)/G24/K24*24</f>
        <v>9.2296667368846531E-5</v>
      </c>
      <c r="P24" s="52">
        <f>O24*100</f>
        <v>9.2296667368846532E-3</v>
      </c>
      <c r="Q24" s="58">
        <f>P24/F24</f>
        <v>0.29527222025316513</v>
      </c>
      <c r="R24" s="12"/>
      <c r="S24" s="18"/>
      <c r="T24" s="21"/>
      <c r="U24" s="17"/>
      <c r="V24" s="18"/>
      <c r="W24" s="18"/>
      <c r="X24" s="18"/>
      <c r="Y24" s="18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</row>
    <row r="25" spans="1:60" x14ac:dyDescent="0.25">
      <c r="A25" s="45"/>
      <c r="B25" s="38" t="s">
        <v>5</v>
      </c>
      <c r="C25" s="57"/>
      <c r="D25" s="46"/>
      <c r="E25" s="55"/>
      <c r="F25" s="46"/>
      <c r="G25" s="46"/>
      <c r="H25" s="39">
        <v>24.588999999999999</v>
      </c>
      <c r="I25" s="38">
        <v>27.1965</v>
      </c>
      <c r="J25" s="38">
        <f t="shared" si="3"/>
        <v>2.6075000000000017</v>
      </c>
      <c r="K25" s="51"/>
      <c r="L25" s="40">
        <v>0.52700000000000002</v>
      </c>
      <c r="M25" s="38">
        <f t="shared" si="1"/>
        <v>5.2700000000000002E-4</v>
      </c>
      <c r="N25" s="41">
        <f t="shared" si="4"/>
        <v>2.0210930009587714E-4</v>
      </c>
      <c r="O25" s="53"/>
      <c r="P25" s="53"/>
      <c r="Q25" s="59"/>
      <c r="R25" s="12"/>
      <c r="S25" s="18"/>
      <c r="T25" s="21"/>
      <c r="U25" s="17"/>
      <c r="V25" s="18"/>
      <c r="W25" s="18"/>
      <c r="X25" s="18"/>
      <c r="Y25" s="18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</row>
    <row r="26" spans="1:60" x14ac:dyDescent="0.25">
      <c r="A26" s="45"/>
      <c r="B26" s="34" t="s">
        <v>1</v>
      </c>
      <c r="C26" s="56">
        <v>12</v>
      </c>
      <c r="D26" s="44">
        <v>0.80087078968501246</v>
      </c>
      <c r="E26" s="54">
        <v>59</v>
      </c>
      <c r="F26" s="44">
        <f>D26/E26</f>
        <v>1.3574081181101906E-2</v>
      </c>
      <c r="G26" s="44">
        <v>9.9</v>
      </c>
      <c r="H26" s="35">
        <v>24.931999999999999</v>
      </c>
      <c r="I26" s="34">
        <v>28.441299999999998</v>
      </c>
      <c r="J26" s="34">
        <f t="shared" si="3"/>
        <v>3.5092999999999996</v>
      </c>
      <c r="K26" s="50">
        <v>59</v>
      </c>
      <c r="L26" s="36">
        <v>26.242000000000001</v>
      </c>
      <c r="M26" s="34">
        <f t="shared" si="1"/>
        <v>2.6242000000000001E-2</v>
      </c>
      <c r="N26" s="37">
        <f t="shared" si="4"/>
        <v>7.4778445843900502E-3</v>
      </c>
      <c r="O26" s="52">
        <f>(N26-N27)/G26/K26*24</f>
        <v>2.6743460488079708E-4</v>
      </c>
      <c r="P26" s="52">
        <f>O26*100</f>
        <v>2.6743460488079709E-2</v>
      </c>
      <c r="Q26" s="58">
        <f>P26/F26</f>
        <v>1.9701856892761525</v>
      </c>
      <c r="R26" s="12"/>
      <c r="S26" s="18"/>
      <c r="T26" s="21"/>
      <c r="U26" s="17"/>
      <c r="V26" s="18"/>
      <c r="W26" s="18"/>
      <c r="X26" s="18"/>
      <c r="Y26" s="18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</row>
    <row r="27" spans="1:60" x14ac:dyDescent="0.25">
      <c r="A27" s="46"/>
      <c r="B27" s="38" t="s">
        <v>10</v>
      </c>
      <c r="C27" s="57"/>
      <c r="D27" s="46"/>
      <c r="E27" s="55"/>
      <c r="F27" s="46"/>
      <c r="G27" s="46"/>
      <c r="H27" s="39">
        <v>24.518000000000001</v>
      </c>
      <c r="I27" s="38">
        <v>27.2348</v>
      </c>
      <c r="J27" s="38">
        <f t="shared" si="3"/>
        <v>2.7167999999999992</v>
      </c>
      <c r="K27" s="51"/>
      <c r="L27" s="40">
        <v>2.633</v>
      </c>
      <c r="M27" s="38">
        <f t="shared" si="1"/>
        <v>2.6329999999999999E-3</v>
      </c>
      <c r="N27" s="41">
        <f t="shared" si="4"/>
        <v>9.6915488810365156E-4</v>
      </c>
      <c r="O27" s="53"/>
      <c r="P27" s="53"/>
      <c r="Q27" s="59"/>
      <c r="R27" s="12"/>
      <c r="S27" s="18"/>
      <c r="T27" s="21"/>
      <c r="U27" s="17"/>
      <c r="V27" s="18"/>
      <c r="W27" s="18"/>
      <c r="X27" s="18"/>
      <c r="Y27" s="18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</row>
    <row r="28" spans="1:60" s="1" customFormat="1" x14ac:dyDescent="0.25">
      <c r="A28" s="47">
        <v>2</v>
      </c>
      <c r="B28" s="34" t="s">
        <v>35</v>
      </c>
      <c r="C28" s="56">
        <v>13</v>
      </c>
      <c r="D28" s="44">
        <v>1.255244415555145</v>
      </c>
      <c r="E28" s="54">
        <v>65</v>
      </c>
      <c r="F28" s="44">
        <f>D28/E28</f>
        <v>1.9311452547002231E-2</v>
      </c>
      <c r="G28" s="44">
        <v>28.3</v>
      </c>
      <c r="H28" s="35">
        <v>24.177</v>
      </c>
      <c r="I28" s="34">
        <v>31.762899999999998</v>
      </c>
      <c r="J28" s="34">
        <f t="shared" si="3"/>
        <v>7.5858999999999988</v>
      </c>
      <c r="K28" s="50">
        <v>80.5</v>
      </c>
      <c r="L28" s="36">
        <v>219.07</v>
      </c>
      <c r="M28" s="34">
        <f t="shared" si="1"/>
        <v>0.21906999999999999</v>
      </c>
      <c r="N28" s="37">
        <f t="shared" si="4"/>
        <v>2.8878577360629591E-2</v>
      </c>
      <c r="O28" s="52">
        <f>(N28-N29)/G28/K28*24</f>
        <v>1.7642597567324604E-4</v>
      </c>
      <c r="P28" s="52">
        <f>O28*100</f>
        <v>1.7642597567324603E-2</v>
      </c>
      <c r="Q28" s="58">
        <f>P28/F28</f>
        <v>0.91358211011751733</v>
      </c>
      <c r="R28" s="12"/>
      <c r="S28" s="19"/>
      <c r="T28" s="21"/>
      <c r="U28" s="17"/>
      <c r="V28" s="18"/>
      <c r="W28" s="18"/>
      <c r="X28" s="18"/>
      <c r="Y28" s="18"/>
      <c r="Z28" s="17"/>
      <c r="AA28" s="17"/>
      <c r="AB28" s="14"/>
      <c r="AC28" s="14"/>
      <c r="AD28" s="14"/>
      <c r="AE28" s="14"/>
      <c r="AF28" s="14"/>
      <c r="AG28" s="14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</row>
    <row r="29" spans="1:60" s="1" customFormat="1" x14ac:dyDescent="0.25">
      <c r="A29" s="48"/>
      <c r="B29" s="38" t="s">
        <v>26</v>
      </c>
      <c r="C29" s="57"/>
      <c r="D29" s="46"/>
      <c r="E29" s="55"/>
      <c r="F29" s="46"/>
      <c r="G29" s="46"/>
      <c r="H29" s="39">
        <v>25.2</v>
      </c>
      <c r="I29" s="38">
        <v>27.564299999999999</v>
      </c>
      <c r="J29" s="38">
        <f t="shared" si="3"/>
        <v>2.3643000000000001</v>
      </c>
      <c r="K29" s="51"/>
      <c r="L29" s="40">
        <v>28.683</v>
      </c>
      <c r="M29" s="38">
        <f t="shared" si="1"/>
        <v>2.8683E-2</v>
      </c>
      <c r="N29" s="41">
        <f t="shared" si="4"/>
        <v>1.2131709173962694E-2</v>
      </c>
      <c r="O29" s="53"/>
      <c r="P29" s="53"/>
      <c r="Q29" s="59"/>
      <c r="R29" s="12"/>
      <c r="S29" s="19"/>
      <c r="T29" s="21"/>
      <c r="U29" s="17"/>
      <c r="V29" s="18"/>
      <c r="W29" s="18"/>
      <c r="X29" s="18"/>
      <c r="Y29" s="18"/>
      <c r="Z29" s="17"/>
      <c r="AA29" s="17"/>
      <c r="AB29" s="14"/>
      <c r="AC29" s="14"/>
      <c r="AD29" s="14"/>
      <c r="AE29" s="14"/>
      <c r="AF29" s="14"/>
      <c r="AG29" s="14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</row>
    <row r="30" spans="1:60" s="1" customFormat="1" x14ac:dyDescent="0.25">
      <c r="A30" s="48"/>
      <c r="B30" s="34" t="s">
        <v>35</v>
      </c>
      <c r="C30" s="56">
        <v>12</v>
      </c>
      <c r="D30" s="44"/>
      <c r="E30" s="54"/>
      <c r="F30" s="44"/>
      <c r="G30" s="44"/>
      <c r="H30" s="35"/>
      <c r="I30" s="34"/>
      <c r="J30" s="34"/>
      <c r="K30" s="50"/>
      <c r="L30" s="36"/>
      <c r="M30" s="34"/>
      <c r="N30" s="37"/>
      <c r="O30" s="52"/>
      <c r="P30" s="52"/>
      <c r="Q30" s="58"/>
      <c r="R30" s="12"/>
      <c r="S30" s="19"/>
      <c r="T30" s="21"/>
      <c r="U30" s="17"/>
      <c r="V30" s="18"/>
      <c r="W30" s="18"/>
      <c r="X30" s="18"/>
      <c r="Y30" s="18"/>
      <c r="Z30" s="17"/>
      <c r="AA30" s="17"/>
      <c r="AB30" s="14"/>
      <c r="AC30" s="14"/>
      <c r="AD30" s="14"/>
      <c r="AE30" s="14"/>
      <c r="AF30" s="14"/>
      <c r="AG30" s="14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</row>
    <row r="31" spans="1:60" s="1" customFormat="1" x14ac:dyDescent="0.25">
      <c r="A31" s="48"/>
      <c r="B31" s="38" t="s">
        <v>26</v>
      </c>
      <c r="C31" s="57"/>
      <c r="D31" s="46"/>
      <c r="E31" s="55"/>
      <c r="F31" s="46"/>
      <c r="G31" s="46"/>
      <c r="H31" s="39"/>
      <c r="I31" s="38"/>
      <c r="J31" s="38"/>
      <c r="K31" s="51"/>
      <c r="L31" s="40"/>
      <c r="M31" s="38"/>
      <c r="N31" s="41"/>
      <c r="O31" s="53"/>
      <c r="P31" s="53"/>
      <c r="Q31" s="59"/>
      <c r="R31" s="12"/>
      <c r="S31" s="19"/>
      <c r="T31" s="21"/>
      <c r="U31" s="17"/>
      <c r="V31" s="18"/>
      <c r="W31" s="18"/>
      <c r="X31" s="18"/>
      <c r="Y31" s="18"/>
      <c r="Z31" s="17"/>
      <c r="AA31" s="17"/>
      <c r="AB31" s="14"/>
      <c r="AC31" s="14"/>
      <c r="AD31" s="14"/>
      <c r="AE31" s="14"/>
      <c r="AF31" s="14"/>
      <c r="AG31" s="14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</row>
    <row r="32" spans="1:60" s="1" customFormat="1" x14ac:dyDescent="0.25">
      <c r="A32" s="48"/>
      <c r="B32" s="34" t="s">
        <v>28</v>
      </c>
      <c r="C32" s="56">
        <v>14</v>
      </c>
      <c r="D32" s="44">
        <v>0.25029601360611548</v>
      </c>
      <c r="E32" s="54">
        <v>65</v>
      </c>
      <c r="F32" s="44">
        <f>D32/E32</f>
        <v>3.8507079016325456E-3</v>
      </c>
      <c r="G32" s="44">
        <v>39.1</v>
      </c>
      <c r="H32" s="35">
        <v>24.452999999999999</v>
      </c>
      <c r="I32" s="34">
        <v>31.025700000000001</v>
      </c>
      <c r="J32" s="34">
        <f t="shared" ref="J32:J65" si="5">I32-H32</f>
        <v>6.5727000000000011</v>
      </c>
      <c r="K32" s="50">
        <v>80.5</v>
      </c>
      <c r="L32" s="36">
        <v>176.32</v>
      </c>
      <c r="M32" s="34">
        <f t="shared" ref="M32:M63" si="6">L32/1000</f>
        <v>0.17632</v>
      </c>
      <c r="N32" s="37">
        <f t="shared" ref="N32:N65" si="7">M32/J32</f>
        <v>2.6826114077928398E-2</v>
      </c>
      <c r="O32" s="52">
        <f>(N32-N33)/G32/K32*24</f>
        <v>1.8270125228262666E-4</v>
      </c>
      <c r="P32" s="52">
        <f>O32*100</f>
        <v>1.8270125228262667E-2</v>
      </c>
      <c r="Q32" s="58">
        <f>P32/F32</f>
        <v>4.7446146773472142</v>
      </c>
      <c r="R32" s="12"/>
      <c r="S32" s="19"/>
      <c r="T32" s="21"/>
      <c r="U32" s="17"/>
      <c r="V32" s="18"/>
      <c r="W32" s="18"/>
      <c r="X32" s="18"/>
      <c r="Y32" s="18"/>
      <c r="Z32" s="17"/>
      <c r="AA32" s="17"/>
      <c r="AB32" s="14"/>
      <c r="AC32" s="14"/>
      <c r="AD32" s="14"/>
      <c r="AE32" s="14"/>
      <c r="AF32" s="14"/>
      <c r="AG32" s="14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</row>
    <row r="33" spans="1:60" x14ac:dyDescent="0.25">
      <c r="A33" s="48"/>
      <c r="B33" s="38" t="s">
        <v>33</v>
      </c>
      <c r="C33" s="57"/>
      <c r="D33" s="46"/>
      <c r="E33" s="55"/>
      <c r="F33" s="46"/>
      <c r="G33" s="46"/>
      <c r="H33" s="39">
        <v>24.631</v>
      </c>
      <c r="I33" s="38">
        <v>28.183599999999998</v>
      </c>
      <c r="J33" s="38">
        <f t="shared" si="5"/>
        <v>3.5525999999999982</v>
      </c>
      <c r="K33" s="51"/>
      <c r="L33" s="40">
        <v>10.179</v>
      </c>
      <c r="M33" s="38">
        <f t="shared" si="6"/>
        <v>1.0179000000000001E-2</v>
      </c>
      <c r="N33" s="41">
        <f t="shared" si="7"/>
        <v>2.8652254686708342E-3</v>
      </c>
      <c r="O33" s="53"/>
      <c r="P33" s="53"/>
      <c r="Q33" s="59"/>
      <c r="R33" s="12"/>
      <c r="S33" s="19"/>
      <c r="T33" s="21"/>
      <c r="U33" s="17"/>
      <c r="V33" s="18"/>
      <c r="W33" s="18"/>
      <c r="X33" s="18"/>
      <c r="Y33" s="18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</row>
    <row r="34" spans="1:60" x14ac:dyDescent="0.25">
      <c r="A34" s="48"/>
      <c r="B34" s="34" t="s">
        <v>24</v>
      </c>
      <c r="C34" s="56">
        <v>15</v>
      </c>
      <c r="D34" s="44">
        <v>2.0300816442221592</v>
      </c>
      <c r="E34" s="54">
        <v>65</v>
      </c>
      <c r="F34" s="44">
        <f>D34/E34</f>
        <v>3.1232025295725527E-2</v>
      </c>
      <c r="G34" s="44">
        <v>38.299999999999997</v>
      </c>
      <c r="H34" s="35">
        <v>25.091000000000001</v>
      </c>
      <c r="I34" s="34">
        <v>35.225299999999997</v>
      </c>
      <c r="J34" s="34">
        <f t="shared" si="5"/>
        <v>10.134299999999996</v>
      </c>
      <c r="K34" s="50">
        <v>80.5</v>
      </c>
      <c r="L34" s="36">
        <v>243.05</v>
      </c>
      <c r="M34" s="34">
        <f t="shared" si="6"/>
        <v>0.24305000000000002</v>
      </c>
      <c r="N34" s="37">
        <f t="shared" si="7"/>
        <v>2.398290952507821E-2</v>
      </c>
      <c r="O34" s="52">
        <f>(N34-N35)/G34/K34*24</f>
        <v>1.4310913282946836E-4</v>
      </c>
      <c r="P34" s="52">
        <f>O34*100</f>
        <v>1.4310913282946836E-2</v>
      </c>
      <c r="Q34" s="58">
        <f>P34/F34</f>
        <v>0.45821278471189808</v>
      </c>
      <c r="R34" s="12"/>
      <c r="S34" s="19"/>
      <c r="T34" s="21"/>
      <c r="U34" s="17"/>
      <c r="V34" s="18"/>
      <c r="W34" s="18"/>
      <c r="X34" s="18"/>
      <c r="Y34" s="18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</row>
    <row r="35" spans="1:60" x14ac:dyDescent="0.25">
      <c r="A35" s="48"/>
      <c r="B35" s="38" t="s">
        <v>25</v>
      </c>
      <c r="C35" s="57"/>
      <c r="D35" s="46"/>
      <c r="E35" s="55"/>
      <c r="F35" s="46"/>
      <c r="G35" s="46"/>
      <c r="H35" s="39">
        <v>24.597000000000001</v>
      </c>
      <c r="I35" s="38">
        <v>27.832000000000001</v>
      </c>
      <c r="J35" s="38">
        <f t="shared" si="5"/>
        <v>3.2349999999999994</v>
      </c>
      <c r="K35" s="51"/>
      <c r="L35" s="40">
        <v>18.111000000000001</v>
      </c>
      <c r="M35" s="38">
        <f t="shared" si="6"/>
        <v>1.8111000000000002E-2</v>
      </c>
      <c r="N35" s="41">
        <f t="shared" si="7"/>
        <v>5.5984544049459059E-3</v>
      </c>
      <c r="O35" s="53"/>
      <c r="P35" s="53"/>
      <c r="Q35" s="59"/>
      <c r="R35" s="12"/>
      <c r="S35" s="19"/>
      <c r="T35" s="21"/>
      <c r="U35" s="17"/>
      <c r="V35" s="18"/>
      <c r="W35" s="18"/>
      <c r="X35" s="18"/>
      <c r="Y35" s="18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</row>
    <row r="36" spans="1:60" x14ac:dyDescent="0.25">
      <c r="A36" s="48"/>
      <c r="B36" s="34" t="s">
        <v>32</v>
      </c>
      <c r="C36" s="56">
        <v>16</v>
      </c>
      <c r="D36" s="44">
        <v>2.2189018212561304</v>
      </c>
      <c r="E36" s="54">
        <v>63</v>
      </c>
      <c r="F36" s="44">
        <f>D36/E36</f>
        <v>3.5220663829462387E-2</v>
      </c>
      <c r="G36" s="44">
        <v>47.4</v>
      </c>
      <c r="H36" s="35">
        <v>24.748999999999999</v>
      </c>
      <c r="I36" s="34">
        <v>36.126899999999999</v>
      </c>
      <c r="J36" s="34">
        <f t="shared" si="5"/>
        <v>11.3779</v>
      </c>
      <c r="K36" s="50">
        <v>80.5</v>
      </c>
      <c r="L36" s="36">
        <v>212.72</v>
      </c>
      <c r="M36" s="34">
        <f t="shared" si="6"/>
        <v>0.21271999999999999</v>
      </c>
      <c r="N36" s="37">
        <f t="shared" si="7"/>
        <v>1.8695892915212824E-2</v>
      </c>
      <c r="O36" s="52">
        <f>(N36-N37)/G36/K36*24</f>
        <v>9.4755697248088689E-5</v>
      </c>
      <c r="P36" s="52">
        <f>O36*100</f>
        <v>9.4755697248088688E-3</v>
      </c>
      <c r="Q36" s="58">
        <f>P36/F36</f>
        <v>0.26903438761658072</v>
      </c>
      <c r="R36" s="12"/>
      <c r="S36" s="19"/>
      <c r="T36" s="21"/>
      <c r="U36" s="17"/>
      <c r="V36" s="18"/>
      <c r="W36" s="18"/>
      <c r="X36" s="18"/>
      <c r="Y36" s="18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</row>
    <row r="37" spans="1:60" x14ac:dyDescent="0.25">
      <c r="A37" s="48"/>
      <c r="B37" s="38" t="s">
        <v>27</v>
      </c>
      <c r="C37" s="57"/>
      <c r="D37" s="46"/>
      <c r="E37" s="55"/>
      <c r="F37" s="46"/>
      <c r="G37" s="46"/>
      <c r="H37" s="39">
        <v>24.405000000000001</v>
      </c>
      <c r="I37" s="38">
        <v>26.910699999999999</v>
      </c>
      <c r="J37" s="38">
        <f t="shared" si="5"/>
        <v>2.5056999999999974</v>
      </c>
      <c r="K37" s="51"/>
      <c r="L37" s="40">
        <v>9.0980000000000008</v>
      </c>
      <c r="M37" s="38">
        <f t="shared" si="6"/>
        <v>9.0980000000000002E-3</v>
      </c>
      <c r="N37" s="41">
        <f t="shared" si="7"/>
        <v>3.6309214989823243E-3</v>
      </c>
      <c r="O37" s="53"/>
      <c r="P37" s="53"/>
      <c r="Q37" s="59"/>
      <c r="R37" s="12"/>
      <c r="S37" s="19"/>
      <c r="T37" s="21"/>
      <c r="U37" s="17"/>
      <c r="V37" s="18"/>
      <c r="W37" s="18"/>
      <c r="X37" s="18"/>
      <c r="Y37" s="18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</row>
    <row r="38" spans="1:60" x14ac:dyDescent="0.25">
      <c r="A38" s="48"/>
      <c r="B38" s="34" t="s">
        <v>36</v>
      </c>
      <c r="C38" s="56">
        <v>17</v>
      </c>
      <c r="D38" s="44">
        <v>3.0279029184286457</v>
      </c>
      <c r="E38" s="54">
        <v>65</v>
      </c>
      <c r="F38" s="44">
        <f>D38/E38</f>
        <v>4.6583121821979163E-2</v>
      </c>
      <c r="G38" s="44">
        <v>46</v>
      </c>
      <c r="H38" s="35">
        <v>24.338000000000001</v>
      </c>
      <c r="I38" s="34">
        <v>31.459499999999998</v>
      </c>
      <c r="J38" s="34">
        <f t="shared" si="5"/>
        <v>7.1214999999999975</v>
      </c>
      <c r="K38" s="50">
        <v>80.5</v>
      </c>
      <c r="L38" s="36">
        <v>189.04</v>
      </c>
      <c r="M38" s="34">
        <f t="shared" si="6"/>
        <v>0.18903999999999999</v>
      </c>
      <c r="N38" s="37">
        <f t="shared" si="7"/>
        <v>2.6544969458681466E-2</v>
      </c>
      <c r="O38" s="52">
        <f>(N38-N39)/G38/K38*24</f>
        <v>1.5417051081124527E-4</v>
      </c>
      <c r="P38" s="52">
        <f>O38*100</f>
        <v>1.5417051081124527E-2</v>
      </c>
      <c r="Q38" s="58">
        <f>P38/F38</f>
        <v>0.33095787654683007</v>
      </c>
      <c r="R38" s="12"/>
      <c r="S38" s="19"/>
      <c r="T38" s="21"/>
      <c r="U38" s="17"/>
      <c r="V38" s="18"/>
      <c r="W38" s="18"/>
      <c r="X38" s="18"/>
      <c r="Y38" s="18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</row>
    <row r="39" spans="1:60" x14ac:dyDescent="0.25">
      <c r="A39" s="48"/>
      <c r="B39" s="38" t="s">
        <v>37</v>
      </c>
      <c r="C39" s="57"/>
      <c r="D39" s="46"/>
      <c r="E39" s="55"/>
      <c r="F39" s="46"/>
      <c r="G39" s="46"/>
      <c r="H39" s="39">
        <v>24.370999999999999</v>
      </c>
      <c r="I39" s="38">
        <v>27.479700000000001</v>
      </c>
      <c r="J39" s="38">
        <f t="shared" si="5"/>
        <v>3.1087000000000025</v>
      </c>
      <c r="K39" s="51"/>
      <c r="L39" s="40">
        <v>8.5730000000000004</v>
      </c>
      <c r="M39" s="38">
        <f t="shared" si="6"/>
        <v>8.5730000000000008E-3</v>
      </c>
      <c r="N39" s="41">
        <f t="shared" si="7"/>
        <v>2.7577443947630824E-3</v>
      </c>
      <c r="O39" s="53"/>
      <c r="P39" s="53"/>
      <c r="Q39" s="59"/>
      <c r="R39" s="12"/>
      <c r="S39" s="19"/>
      <c r="T39" s="21"/>
      <c r="U39" s="17"/>
      <c r="V39" s="18"/>
      <c r="W39" s="18"/>
      <c r="X39" s="18"/>
      <c r="Y39" s="18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</row>
    <row r="40" spans="1:60" x14ac:dyDescent="0.25">
      <c r="A40" s="48"/>
      <c r="B40" s="34" t="s">
        <v>31</v>
      </c>
      <c r="C40" s="56">
        <v>20</v>
      </c>
      <c r="D40" s="44">
        <v>1.9408171281764799</v>
      </c>
      <c r="E40" s="54">
        <v>63</v>
      </c>
      <c r="F40" s="44">
        <f>D40/E40</f>
        <v>3.0806621082166346E-2</v>
      </c>
      <c r="G40" s="44">
        <v>26.8</v>
      </c>
      <c r="H40" s="35">
        <v>24.46</v>
      </c>
      <c r="I40" s="34">
        <v>31.727499999999999</v>
      </c>
      <c r="J40" s="34">
        <f t="shared" si="5"/>
        <v>7.2674999999999983</v>
      </c>
      <c r="K40" s="50">
        <v>80.5</v>
      </c>
      <c r="L40" s="36">
        <v>110.66</v>
      </c>
      <c r="M40" s="34">
        <f t="shared" si="6"/>
        <v>0.11065999999999999</v>
      </c>
      <c r="N40" s="37">
        <f t="shared" si="7"/>
        <v>1.5226694186446512E-2</v>
      </c>
      <c r="O40" s="52">
        <f>(N40-N41)/G40/K40*24</f>
        <v>1.0610458368674261E-4</v>
      </c>
      <c r="P40" s="52">
        <f>O40*100</f>
        <v>1.0610458368674261E-2</v>
      </c>
      <c r="Q40" s="58">
        <f>P40/F40</f>
        <v>0.3444213612513497</v>
      </c>
      <c r="R40" s="12"/>
      <c r="S40" s="19"/>
      <c r="T40" s="21"/>
      <c r="U40" s="17"/>
      <c r="V40" s="18"/>
      <c r="W40" s="18"/>
      <c r="X40" s="18"/>
      <c r="Y40" s="18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</row>
    <row r="41" spans="1:60" x14ac:dyDescent="0.25">
      <c r="A41" s="48"/>
      <c r="B41" s="38" t="s">
        <v>29</v>
      </c>
      <c r="C41" s="57"/>
      <c r="D41" s="46"/>
      <c r="E41" s="55"/>
      <c r="F41" s="46"/>
      <c r="G41" s="46"/>
      <c r="H41" s="39">
        <v>24.666</v>
      </c>
      <c r="I41" s="38">
        <v>27.8245</v>
      </c>
      <c r="J41" s="38">
        <f t="shared" si="5"/>
        <v>3.1585000000000001</v>
      </c>
      <c r="K41" s="51"/>
      <c r="L41" s="40">
        <v>17.968</v>
      </c>
      <c r="M41" s="38">
        <f t="shared" si="6"/>
        <v>1.7968000000000001E-2</v>
      </c>
      <c r="N41" s="41">
        <f t="shared" si="7"/>
        <v>5.6887763178724076E-3</v>
      </c>
      <c r="O41" s="53"/>
      <c r="P41" s="53"/>
      <c r="Q41" s="59"/>
      <c r="R41" s="12"/>
      <c r="S41" s="19"/>
      <c r="T41" s="21"/>
      <c r="U41" s="17"/>
      <c r="V41" s="18"/>
      <c r="W41" s="18"/>
      <c r="X41" s="18"/>
      <c r="Y41" s="18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</row>
    <row r="42" spans="1:60" x14ac:dyDescent="0.25">
      <c r="A42" s="48"/>
      <c r="B42" s="34" t="s">
        <v>34</v>
      </c>
      <c r="C42" s="56">
        <v>23</v>
      </c>
      <c r="D42" s="44">
        <v>0.86827299482926712</v>
      </c>
      <c r="E42" s="54">
        <v>59</v>
      </c>
      <c r="F42" s="44">
        <f>D42/E42</f>
        <v>1.4716491437784189E-2</v>
      </c>
      <c r="G42" s="44">
        <v>9.8000000000000007</v>
      </c>
      <c r="H42" s="35">
        <v>24.783999999999999</v>
      </c>
      <c r="I42" s="34">
        <v>28.886399999999998</v>
      </c>
      <c r="J42" s="34">
        <f t="shared" si="5"/>
        <v>4.1023999999999994</v>
      </c>
      <c r="K42" s="50">
        <v>80.5</v>
      </c>
      <c r="L42" s="36">
        <v>51.493000000000002</v>
      </c>
      <c r="M42" s="34">
        <f t="shared" si="6"/>
        <v>5.1493000000000004E-2</v>
      </c>
      <c r="N42" s="37">
        <f t="shared" si="7"/>
        <v>1.2551920826833075E-2</v>
      </c>
      <c r="O42" s="52">
        <f>(N42-N43)/G42/K42*24</f>
        <v>2.6761580711284587E-4</v>
      </c>
      <c r="P42" s="52">
        <f>O42*100</f>
        <v>2.6761580711284587E-2</v>
      </c>
      <c r="Q42" s="58">
        <f>P42/F42</f>
        <v>1.8184756077508366</v>
      </c>
      <c r="R42" s="12"/>
      <c r="S42" s="19"/>
      <c r="T42" s="21"/>
      <c r="U42" s="17"/>
      <c r="V42" s="18"/>
      <c r="W42" s="18"/>
      <c r="X42" s="18"/>
      <c r="Y42" s="18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</row>
    <row r="43" spans="1:60" x14ac:dyDescent="0.25">
      <c r="A43" s="49"/>
      <c r="B43" s="24" t="s">
        <v>30</v>
      </c>
      <c r="C43" s="57"/>
      <c r="D43" s="46"/>
      <c r="E43" s="55"/>
      <c r="F43" s="46"/>
      <c r="G43" s="46"/>
      <c r="H43" s="23">
        <v>24.457000000000001</v>
      </c>
      <c r="I43" s="24">
        <v>27.191099999999999</v>
      </c>
      <c r="J43" s="24">
        <f t="shared" si="5"/>
        <v>2.734099999999998</v>
      </c>
      <c r="K43" s="51"/>
      <c r="L43" s="42">
        <v>10.266999999999999</v>
      </c>
      <c r="M43" s="24">
        <f t="shared" si="6"/>
        <v>1.0267E-2</v>
      </c>
      <c r="N43" s="43">
        <f t="shared" si="7"/>
        <v>3.7551662338612367E-3</v>
      </c>
      <c r="O43" s="53"/>
      <c r="P43" s="53"/>
      <c r="Q43" s="59"/>
      <c r="R43" s="12"/>
      <c r="S43" s="19"/>
      <c r="T43" s="21"/>
      <c r="U43" s="17"/>
      <c r="V43" s="18"/>
      <c r="W43" s="18"/>
      <c r="X43" s="18"/>
      <c r="Y43" s="18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</row>
    <row r="44" spans="1:60" s="13" customFormat="1" x14ac:dyDescent="0.25">
      <c r="A44" s="47">
        <v>4</v>
      </c>
      <c r="B44" s="34" t="s">
        <v>38</v>
      </c>
      <c r="C44" s="56">
        <v>25</v>
      </c>
      <c r="D44" s="44">
        <v>4.0295786987796438</v>
      </c>
      <c r="E44" s="54">
        <v>69</v>
      </c>
      <c r="F44" s="44">
        <f>D44/E44</f>
        <v>5.8399691286661504E-2</v>
      </c>
      <c r="G44" s="44">
        <v>61</v>
      </c>
      <c r="H44" s="35">
        <v>24.588999999999999</v>
      </c>
      <c r="I44" s="34">
        <v>39.436399999999999</v>
      </c>
      <c r="J44" s="34">
        <f t="shared" si="5"/>
        <v>14.8474</v>
      </c>
      <c r="K44" s="50">
        <v>127</v>
      </c>
      <c r="L44" s="36">
        <v>256.5</v>
      </c>
      <c r="M44" s="34">
        <f t="shared" si="6"/>
        <v>0.25650000000000001</v>
      </c>
      <c r="N44" s="37">
        <f t="shared" si="7"/>
        <v>1.7275751983512264E-2</v>
      </c>
      <c r="O44" s="52">
        <f>(N44-N45)/G44/K44*24</f>
        <v>2.2902751148612767E-5</v>
      </c>
      <c r="P44" s="52">
        <f>O44*100</f>
        <v>2.2902751148612768E-3</v>
      </c>
      <c r="Q44" s="58">
        <f>P44/F44</f>
        <v>3.9217246947748433E-2</v>
      </c>
      <c r="R44" s="12"/>
      <c r="S44" s="19"/>
      <c r="T44" s="21"/>
      <c r="U44" s="14"/>
      <c r="V44" s="22"/>
      <c r="W44" s="22"/>
      <c r="X44" s="22"/>
      <c r="Y44" s="22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</row>
    <row r="45" spans="1:60" x14ac:dyDescent="0.25">
      <c r="A45" s="48"/>
      <c r="B45" s="38" t="s">
        <v>44</v>
      </c>
      <c r="C45" s="57"/>
      <c r="D45" s="46"/>
      <c r="E45" s="55"/>
      <c r="F45" s="46"/>
      <c r="G45" s="46"/>
      <c r="H45" s="39">
        <v>24.728000000000002</v>
      </c>
      <c r="I45" s="38">
        <v>27.922799999999999</v>
      </c>
      <c r="J45" s="38">
        <f t="shared" si="5"/>
        <v>3.1947999999999972</v>
      </c>
      <c r="K45" s="51"/>
      <c r="L45" s="40">
        <v>31.574000000000002</v>
      </c>
      <c r="M45" s="38">
        <f t="shared" si="6"/>
        <v>3.1574000000000005E-2</v>
      </c>
      <c r="N45" s="41">
        <f t="shared" si="7"/>
        <v>9.8829347689996343E-3</v>
      </c>
      <c r="O45" s="53"/>
      <c r="P45" s="53"/>
      <c r="Q45" s="59"/>
      <c r="R45" s="12"/>
      <c r="S45" s="19"/>
      <c r="T45" s="21"/>
      <c r="U45" s="14"/>
      <c r="V45" s="22"/>
      <c r="W45" s="22"/>
      <c r="X45" s="22"/>
      <c r="Y45" s="22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</row>
    <row r="46" spans="1:60" x14ac:dyDescent="0.25">
      <c r="A46" s="48"/>
      <c r="B46" s="34" t="s">
        <v>45</v>
      </c>
      <c r="C46" s="56">
        <v>26</v>
      </c>
      <c r="D46" s="44">
        <v>2.4204312469010123</v>
      </c>
      <c r="E46" s="54">
        <v>69</v>
      </c>
      <c r="F46" s="44">
        <f>D46/E46</f>
        <v>3.5078713723203078E-2</v>
      </c>
      <c r="G46" s="44">
        <v>27.4</v>
      </c>
      <c r="H46" s="35">
        <v>25.067</v>
      </c>
      <c r="I46" s="34">
        <v>31.434799999999999</v>
      </c>
      <c r="J46" s="34">
        <f t="shared" si="5"/>
        <v>6.367799999999999</v>
      </c>
      <c r="K46" s="50">
        <v>127</v>
      </c>
      <c r="L46" s="36">
        <v>218.18</v>
      </c>
      <c r="M46" s="34">
        <f t="shared" si="6"/>
        <v>0.21818000000000001</v>
      </c>
      <c r="N46" s="37">
        <f t="shared" si="7"/>
        <v>3.4263010772951422E-2</v>
      </c>
      <c r="O46" s="52">
        <f>(N46-N47)/G46/K46*24</f>
        <v>2.0609145808487113E-4</v>
      </c>
      <c r="P46" s="52">
        <f>O46*100</f>
        <v>2.0609145808487113E-2</v>
      </c>
      <c r="Q46" s="58">
        <f>P46/F46</f>
        <v>0.58751144557661017</v>
      </c>
      <c r="R46" s="12"/>
      <c r="S46" s="19"/>
      <c r="T46" s="21"/>
      <c r="U46" s="14"/>
      <c r="V46" s="22"/>
      <c r="W46" s="22"/>
      <c r="X46" s="22"/>
      <c r="Y46" s="22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</row>
    <row r="47" spans="1:60" x14ac:dyDescent="0.25">
      <c r="A47" s="48"/>
      <c r="B47" s="38" t="s">
        <v>49</v>
      </c>
      <c r="C47" s="57"/>
      <c r="D47" s="46"/>
      <c r="E47" s="55"/>
      <c r="F47" s="46"/>
      <c r="G47" s="46"/>
      <c r="H47" s="39">
        <v>24.562999999999999</v>
      </c>
      <c r="I47" s="38">
        <v>27.636399999999998</v>
      </c>
      <c r="J47" s="38">
        <f t="shared" si="5"/>
        <v>3.0733999999999995</v>
      </c>
      <c r="K47" s="51"/>
      <c r="L47" s="40">
        <v>13.465999999999999</v>
      </c>
      <c r="M47" s="38">
        <f t="shared" si="6"/>
        <v>1.3465999999999999E-2</v>
      </c>
      <c r="N47" s="41">
        <f t="shared" si="7"/>
        <v>4.3814667794624847E-3</v>
      </c>
      <c r="O47" s="53"/>
      <c r="P47" s="53"/>
      <c r="Q47" s="59"/>
      <c r="R47" s="12"/>
      <c r="S47" s="19"/>
      <c r="T47" s="21"/>
      <c r="U47" s="14"/>
      <c r="V47" s="22"/>
      <c r="W47" s="22"/>
      <c r="X47" s="22"/>
      <c r="Y47" s="22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</row>
    <row r="48" spans="1:60" x14ac:dyDescent="0.25">
      <c r="A48" s="48"/>
      <c r="B48" s="34" t="s">
        <v>41</v>
      </c>
      <c r="C48" s="56">
        <v>28</v>
      </c>
      <c r="D48" s="44">
        <v>3.8739858653454853</v>
      </c>
      <c r="E48" s="54">
        <v>65</v>
      </c>
      <c r="F48" s="44">
        <f>D48/E48</f>
        <v>5.9599782543776694E-2</v>
      </c>
      <c r="G48" s="44">
        <v>44.1</v>
      </c>
      <c r="H48" s="35">
        <v>25.303999999999998</v>
      </c>
      <c r="I48" s="34">
        <v>37.045099999999998</v>
      </c>
      <c r="J48" s="34">
        <f t="shared" si="5"/>
        <v>11.741099999999999</v>
      </c>
      <c r="K48" s="50">
        <v>127</v>
      </c>
      <c r="L48" s="36">
        <v>212.94</v>
      </c>
      <c r="M48" s="34">
        <f t="shared" si="6"/>
        <v>0.21293999999999999</v>
      </c>
      <c r="N48" s="37">
        <f t="shared" si="7"/>
        <v>1.8136290466821678E-2</v>
      </c>
      <c r="O48" s="52">
        <f>(N48-N49)/G48/K48*24</f>
        <v>5.1570102502477896E-5</v>
      </c>
      <c r="P48" s="52">
        <f>O48*100</f>
        <v>5.1570102502477896E-3</v>
      </c>
      <c r="Q48" s="58">
        <f>P48/F48</f>
        <v>8.6527333324746769E-2</v>
      </c>
      <c r="R48" s="12"/>
      <c r="S48" s="19"/>
      <c r="T48" s="21"/>
      <c r="U48" s="14"/>
      <c r="V48" s="22"/>
      <c r="W48" s="22"/>
      <c r="X48" s="22"/>
      <c r="Y48" s="22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</row>
    <row r="49" spans="1:60" x14ac:dyDescent="0.25">
      <c r="A49" s="48"/>
      <c r="B49" s="38" t="s">
        <v>39</v>
      </c>
      <c r="C49" s="57"/>
      <c r="D49" s="46"/>
      <c r="E49" s="55"/>
      <c r="F49" s="46"/>
      <c r="G49" s="46"/>
      <c r="H49" s="39">
        <v>24.506</v>
      </c>
      <c r="I49" s="38">
        <v>27.518899999999999</v>
      </c>
      <c r="J49" s="38">
        <f t="shared" si="5"/>
        <v>3.0128999999999984</v>
      </c>
      <c r="K49" s="51"/>
      <c r="L49" s="40">
        <v>18.384</v>
      </c>
      <c r="M49" s="38">
        <f t="shared" si="6"/>
        <v>1.8384000000000001E-2</v>
      </c>
      <c r="N49" s="41">
        <f t="shared" si="7"/>
        <v>6.1017624215871785E-3</v>
      </c>
      <c r="O49" s="53"/>
      <c r="P49" s="53"/>
      <c r="Q49" s="59"/>
      <c r="R49" s="12"/>
      <c r="S49" s="19"/>
      <c r="T49" s="21"/>
      <c r="U49" s="14"/>
      <c r="V49" s="22"/>
      <c r="W49" s="22"/>
      <c r="X49" s="22"/>
      <c r="Y49" s="22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</row>
    <row r="50" spans="1:60" x14ac:dyDescent="0.25">
      <c r="A50" s="48"/>
      <c r="B50" s="34" t="s">
        <v>40</v>
      </c>
      <c r="C50" s="56">
        <v>30</v>
      </c>
      <c r="D50" s="44">
        <v>2.8817064373830954</v>
      </c>
      <c r="E50" s="54">
        <v>63</v>
      </c>
      <c r="F50" s="44">
        <f>D50/E50</f>
        <v>4.5741372021953892E-2</v>
      </c>
      <c r="G50" s="44">
        <v>36.9</v>
      </c>
      <c r="H50" s="35">
        <v>24.827000000000002</v>
      </c>
      <c r="I50" s="34">
        <v>40.965800000000002</v>
      </c>
      <c r="J50" s="34">
        <f t="shared" si="5"/>
        <v>16.1388</v>
      </c>
      <c r="K50" s="50">
        <v>127</v>
      </c>
      <c r="L50" s="36">
        <v>296.14999999999998</v>
      </c>
      <c r="M50" s="34">
        <f t="shared" si="6"/>
        <v>0.29614999999999997</v>
      </c>
      <c r="N50" s="37">
        <f t="shared" si="7"/>
        <v>1.8350187126676083E-2</v>
      </c>
      <c r="O50" s="52">
        <f>(N50-N51)/G50/K50*24</f>
        <v>8.4028608421118434E-5</v>
      </c>
      <c r="P50" s="52">
        <f>O50*100</f>
        <v>8.4028608421118436E-3</v>
      </c>
      <c r="Q50" s="58">
        <f>P50/F50</f>
        <v>0.18370373407423879</v>
      </c>
      <c r="R50" s="12"/>
      <c r="S50" s="19"/>
      <c r="T50" s="21"/>
      <c r="U50" s="14"/>
      <c r="V50" s="22"/>
      <c r="W50" s="22"/>
      <c r="X50" s="22"/>
      <c r="Y50" s="22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</row>
    <row r="51" spans="1:60" x14ac:dyDescent="0.25">
      <c r="A51" s="48"/>
      <c r="B51" s="38" t="s">
        <v>43</v>
      </c>
      <c r="C51" s="57"/>
      <c r="D51" s="46"/>
      <c r="E51" s="55"/>
      <c r="F51" s="46"/>
      <c r="G51" s="46"/>
      <c r="H51" s="39">
        <v>24.890999999999998</v>
      </c>
      <c r="I51" s="38">
        <v>28.250499999999999</v>
      </c>
      <c r="J51" s="38">
        <f t="shared" si="5"/>
        <v>3.3595000000000006</v>
      </c>
      <c r="K51" s="51"/>
      <c r="L51" s="40">
        <v>6.5259999999999998</v>
      </c>
      <c r="M51" s="38">
        <f t="shared" si="6"/>
        <v>6.5259999999999997E-3</v>
      </c>
      <c r="N51" s="41">
        <f t="shared" si="7"/>
        <v>1.942550974847447E-3</v>
      </c>
      <c r="O51" s="53"/>
      <c r="P51" s="53"/>
      <c r="Q51" s="59"/>
      <c r="R51" s="12"/>
      <c r="S51" s="19"/>
      <c r="T51" s="21"/>
      <c r="U51" s="14"/>
      <c r="V51" s="22"/>
      <c r="W51" s="22"/>
      <c r="X51" s="22"/>
      <c r="Y51" s="22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</row>
    <row r="52" spans="1:60" x14ac:dyDescent="0.25">
      <c r="A52" s="48"/>
      <c r="B52" s="34" t="s">
        <v>47</v>
      </c>
      <c r="C52" s="56">
        <v>32</v>
      </c>
      <c r="D52" s="44">
        <v>2.3003301473556359</v>
      </c>
      <c r="E52" s="54">
        <v>65</v>
      </c>
      <c r="F52" s="44">
        <f>D52/E52</f>
        <v>3.5389694574702091E-2</v>
      </c>
      <c r="G52" s="44">
        <v>44.7</v>
      </c>
      <c r="H52" s="35">
        <v>24.818000000000001</v>
      </c>
      <c r="I52" s="34">
        <v>33.398000000000003</v>
      </c>
      <c r="J52" s="34">
        <f t="shared" si="5"/>
        <v>8.5800000000000018</v>
      </c>
      <c r="K52" s="50">
        <v>127</v>
      </c>
      <c r="L52" s="36">
        <v>170.81</v>
      </c>
      <c r="M52" s="34">
        <f t="shared" si="6"/>
        <v>0.17080999999999999</v>
      </c>
      <c r="N52" s="37">
        <f t="shared" si="7"/>
        <v>1.9907925407925402E-2</v>
      </c>
      <c r="O52" s="52">
        <f>(N52-N53)/G52/K52*24</f>
        <v>6.6251785275812827E-5</v>
      </c>
      <c r="P52" s="52">
        <f>O52*100</f>
        <v>6.6251785275812831E-3</v>
      </c>
      <c r="Q52" s="58">
        <f>P52/F52</f>
        <v>0.18720643416677618</v>
      </c>
      <c r="R52" s="12"/>
      <c r="S52" s="19"/>
      <c r="T52" s="21"/>
      <c r="U52" s="14"/>
      <c r="V52" s="22"/>
      <c r="W52" s="22"/>
      <c r="X52" s="22"/>
      <c r="Y52" s="22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</row>
    <row r="53" spans="1:60" x14ac:dyDescent="0.25">
      <c r="A53" s="48"/>
      <c r="B53" s="38" t="s">
        <v>50</v>
      </c>
      <c r="C53" s="57"/>
      <c r="D53" s="46"/>
      <c r="E53" s="55"/>
      <c r="F53" s="46"/>
      <c r="G53" s="46"/>
      <c r="H53" s="39">
        <v>24.622</v>
      </c>
      <c r="I53" s="38">
        <v>28.189</v>
      </c>
      <c r="J53" s="38">
        <f t="shared" si="5"/>
        <v>3.5670000000000002</v>
      </c>
      <c r="K53" s="51"/>
      <c r="L53" s="40">
        <v>15.113</v>
      </c>
      <c r="M53" s="38">
        <f t="shared" si="6"/>
        <v>1.5113E-2</v>
      </c>
      <c r="N53" s="41">
        <f t="shared" si="7"/>
        <v>4.2368937482478268E-3</v>
      </c>
      <c r="O53" s="53"/>
      <c r="P53" s="53"/>
      <c r="Q53" s="59"/>
      <c r="R53" s="12"/>
      <c r="S53" s="19"/>
      <c r="T53" s="21"/>
      <c r="U53" s="14"/>
      <c r="V53" s="22"/>
      <c r="W53" s="22"/>
      <c r="X53" s="22"/>
      <c r="Y53" s="22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</row>
    <row r="54" spans="1:60" x14ac:dyDescent="0.25">
      <c r="A54" s="48"/>
      <c r="B54" s="34" t="s">
        <v>42</v>
      </c>
      <c r="C54" s="56">
        <v>33</v>
      </c>
      <c r="D54" s="44">
        <v>1.557776073674445</v>
      </c>
      <c r="E54" s="54">
        <v>65</v>
      </c>
      <c r="F54" s="44">
        <f>D54/E54</f>
        <v>2.3965785748837617E-2</v>
      </c>
      <c r="G54" s="44">
        <v>13.7</v>
      </c>
      <c r="H54" s="35">
        <v>24.585000000000001</v>
      </c>
      <c r="I54" s="34">
        <v>33.955500000000001</v>
      </c>
      <c r="J54" s="34">
        <f t="shared" si="5"/>
        <v>9.3704999999999998</v>
      </c>
      <c r="K54" s="50">
        <v>127</v>
      </c>
      <c r="L54" s="36">
        <v>270.51</v>
      </c>
      <c r="M54" s="34">
        <f t="shared" si="6"/>
        <v>0.27050999999999997</v>
      </c>
      <c r="N54" s="37">
        <f t="shared" si="7"/>
        <v>2.8868256763246357E-2</v>
      </c>
      <c r="O54" s="52">
        <f>(N54-N55)/G54/K54*24</f>
        <v>3.2039401513494868E-4</v>
      </c>
      <c r="P54" s="52">
        <f>O54*100</f>
        <v>3.2039401513494867E-2</v>
      </c>
      <c r="Q54" s="58">
        <f>P54/F54</f>
        <v>1.3368809121999614</v>
      </c>
      <c r="R54" s="12"/>
      <c r="S54" s="19"/>
      <c r="T54" s="21"/>
      <c r="U54" s="14"/>
      <c r="V54" s="22"/>
      <c r="W54" s="22"/>
      <c r="X54" s="22"/>
      <c r="Y54" s="22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</row>
    <row r="55" spans="1:60" x14ac:dyDescent="0.25">
      <c r="A55" s="48"/>
      <c r="B55" s="38" t="s">
        <v>73</v>
      </c>
      <c r="C55" s="57"/>
      <c r="D55" s="46"/>
      <c r="E55" s="55"/>
      <c r="F55" s="46"/>
      <c r="G55" s="46"/>
      <c r="H55" s="39">
        <v>24.468</v>
      </c>
      <c r="I55" s="38">
        <v>27.837599999999998</v>
      </c>
      <c r="J55" s="38">
        <f t="shared" si="5"/>
        <v>3.3695999999999984</v>
      </c>
      <c r="K55" s="51"/>
      <c r="L55" s="40">
        <v>19.007999999999999</v>
      </c>
      <c r="M55" s="38">
        <f t="shared" si="6"/>
        <v>1.9008000000000001E-2</v>
      </c>
      <c r="N55" s="41">
        <f t="shared" si="7"/>
        <v>5.6410256410256441E-3</v>
      </c>
      <c r="O55" s="53"/>
      <c r="P55" s="53"/>
      <c r="Q55" s="59"/>
      <c r="R55" s="12"/>
      <c r="S55" s="19"/>
      <c r="T55" s="21"/>
      <c r="U55" s="14"/>
      <c r="V55" s="22"/>
      <c r="W55" s="22"/>
      <c r="X55" s="22"/>
      <c r="Y55" s="22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</row>
    <row r="56" spans="1:60" x14ac:dyDescent="0.25">
      <c r="A56" s="48"/>
      <c r="B56" s="34" t="s">
        <v>46</v>
      </c>
      <c r="C56" s="56">
        <v>36</v>
      </c>
      <c r="D56" s="44">
        <v>0.7540560134014912</v>
      </c>
      <c r="E56" s="54">
        <v>65</v>
      </c>
      <c r="F56" s="44">
        <f>D56/E56</f>
        <v>1.1600861744638325E-2</v>
      </c>
      <c r="G56" s="44">
        <v>9.6999999999999993</v>
      </c>
      <c r="H56" s="35">
        <v>24.838000000000001</v>
      </c>
      <c r="I56" s="34">
        <v>30.445900000000002</v>
      </c>
      <c r="J56" s="34">
        <f t="shared" si="5"/>
        <v>5.6079000000000008</v>
      </c>
      <c r="K56" s="50">
        <v>127</v>
      </c>
      <c r="L56" s="36">
        <v>102.74</v>
      </c>
      <c r="M56" s="34">
        <f t="shared" si="6"/>
        <v>0.10274</v>
      </c>
      <c r="N56" s="37">
        <f t="shared" si="7"/>
        <v>1.8320583462615236E-2</v>
      </c>
      <c r="O56" s="52">
        <f>(N56-N57)/G56/K56*24</f>
        <v>2.9640580330093209E-4</v>
      </c>
      <c r="P56" s="52">
        <f>O56*100</f>
        <v>2.9640580330093209E-2</v>
      </c>
      <c r="Q56" s="58">
        <f>P56/F56</f>
        <v>2.5550326331397288</v>
      </c>
      <c r="R56" s="12"/>
      <c r="S56" s="19"/>
      <c r="T56" s="21"/>
      <c r="U56" s="14"/>
      <c r="V56" s="22"/>
      <c r="W56" s="22"/>
      <c r="X56" s="22"/>
      <c r="Y56" s="22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</row>
    <row r="57" spans="1:60" x14ac:dyDescent="0.25">
      <c r="A57" s="49"/>
      <c r="B57" s="24" t="s">
        <v>48</v>
      </c>
      <c r="C57" s="57"/>
      <c r="D57" s="46"/>
      <c r="E57" s="55"/>
      <c r="F57" s="46"/>
      <c r="G57" s="46"/>
      <c r="H57" s="23">
        <v>24.774000000000001</v>
      </c>
      <c r="I57" s="24">
        <v>27.979399999999998</v>
      </c>
      <c r="J57" s="24">
        <f t="shared" si="5"/>
        <v>3.2053999999999974</v>
      </c>
      <c r="K57" s="51"/>
      <c r="L57" s="42">
        <v>9.9570000000000007</v>
      </c>
      <c r="M57" s="24">
        <f t="shared" si="6"/>
        <v>9.9570000000000006E-3</v>
      </c>
      <c r="N57" s="43">
        <f t="shared" si="7"/>
        <v>3.1063205840144784E-3</v>
      </c>
      <c r="O57" s="53"/>
      <c r="P57" s="53"/>
      <c r="Q57" s="59"/>
      <c r="R57" s="12"/>
      <c r="S57" s="19"/>
      <c r="T57" s="21"/>
      <c r="U57" s="14"/>
      <c r="V57" s="22"/>
      <c r="W57" s="22"/>
      <c r="X57" s="22"/>
      <c r="Y57" s="22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</row>
    <row r="58" spans="1:60" s="13" customFormat="1" x14ac:dyDescent="0.25">
      <c r="A58" s="47">
        <v>1</v>
      </c>
      <c r="B58" s="34" t="s">
        <v>51</v>
      </c>
      <c r="C58" s="56">
        <v>37</v>
      </c>
      <c r="D58" s="44">
        <v>5.4655167111859821</v>
      </c>
      <c r="E58" s="54">
        <v>62</v>
      </c>
      <c r="F58" s="44">
        <f>D58/E58</f>
        <v>8.8153495341709395E-2</v>
      </c>
      <c r="G58" s="44">
        <v>58.7</v>
      </c>
      <c r="H58" s="35">
        <v>24.561</v>
      </c>
      <c r="I58" s="34">
        <v>31.477599999999999</v>
      </c>
      <c r="J58" s="34">
        <f t="shared" si="5"/>
        <v>6.916599999999999</v>
      </c>
      <c r="K58" s="50">
        <v>127</v>
      </c>
      <c r="L58" s="36">
        <v>114.72</v>
      </c>
      <c r="M58" s="34">
        <f t="shared" si="6"/>
        <v>0.11472</v>
      </c>
      <c r="N58" s="37">
        <f t="shared" si="7"/>
        <v>1.6586183963218926E-2</v>
      </c>
      <c r="O58" s="52">
        <f>(N58-N59)/G58/K58*24</f>
        <v>3.4855939084315319E-5</v>
      </c>
      <c r="P58" s="52">
        <f>O58*100</f>
        <v>3.4855939084315318E-3</v>
      </c>
      <c r="Q58" s="58">
        <f>P58/F58</f>
        <v>3.9540053345818268E-2</v>
      </c>
      <c r="R58" s="12"/>
      <c r="S58" s="19"/>
      <c r="T58" s="21"/>
      <c r="U58" s="14"/>
      <c r="V58" s="22"/>
      <c r="W58" s="22"/>
      <c r="X58" s="22"/>
      <c r="Y58" s="22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</row>
    <row r="59" spans="1:60" x14ac:dyDescent="0.25">
      <c r="A59" s="48"/>
      <c r="B59" s="38" t="s">
        <v>70</v>
      </c>
      <c r="C59" s="57"/>
      <c r="D59" s="46"/>
      <c r="E59" s="55"/>
      <c r="F59" s="46"/>
      <c r="G59" s="46"/>
      <c r="H59" s="39">
        <v>24.681999999999999</v>
      </c>
      <c r="I59" s="38">
        <v>26.991</v>
      </c>
      <c r="J59" s="38">
        <f t="shared" si="5"/>
        <v>2.3090000000000011</v>
      </c>
      <c r="K59" s="51"/>
      <c r="L59" s="40">
        <v>13.298</v>
      </c>
      <c r="M59" s="38">
        <f t="shared" si="6"/>
        <v>1.3298000000000001E-2</v>
      </c>
      <c r="N59" s="41">
        <f t="shared" si="7"/>
        <v>5.759203118232999E-3</v>
      </c>
      <c r="O59" s="53"/>
      <c r="P59" s="53"/>
      <c r="Q59" s="59"/>
      <c r="R59" s="12"/>
      <c r="S59" s="19"/>
      <c r="T59" s="21"/>
      <c r="U59" s="14"/>
      <c r="V59" s="22"/>
      <c r="W59" s="22"/>
      <c r="X59" s="22"/>
      <c r="Y59" s="22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</row>
    <row r="60" spans="1:60" x14ac:dyDescent="0.25">
      <c r="A60" s="48"/>
      <c r="B60" s="34" t="s">
        <v>71</v>
      </c>
      <c r="C60" s="56">
        <v>38</v>
      </c>
      <c r="D60" s="44">
        <v>1.918974101382517</v>
      </c>
      <c r="E60" s="54">
        <v>62</v>
      </c>
      <c r="F60" s="44">
        <f>D60/E60</f>
        <v>3.0951195183588985E-2</v>
      </c>
      <c r="G60" s="44">
        <v>23.5</v>
      </c>
      <c r="H60" s="35">
        <v>24.507000000000001</v>
      </c>
      <c r="I60" s="34">
        <v>31.165299999999998</v>
      </c>
      <c r="J60" s="34">
        <f t="shared" si="5"/>
        <v>6.658299999999997</v>
      </c>
      <c r="K60" s="50">
        <v>127</v>
      </c>
      <c r="L60" s="36">
        <v>144.56</v>
      </c>
      <c r="M60" s="34">
        <f t="shared" si="6"/>
        <v>0.14455999999999999</v>
      </c>
      <c r="N60" s="37">
        <f t="shared" si="7"/>
        <v>2.1711247615757785E-2</v>
      </c>
      <c r="O60" s="52">
        <f>(N60-N61)/G60/K60*24</f>
        <v>1.668734864201476E-4</v>
      </c>
      <c r="P60" s="52">
        <f>O60*100</f>
        <v>1.6687348642014758E-2</v>
      </c>
      <c r="Q60" s="58">
        <f>P60/F60</f>
        <v>0.53915037991368953</v>
      </c>
      <c r="R60" s="12"/>
      <c r="S60" s="19"/>
      <c r="T60" s="21"/>
      <c r="U60" s="14"/>
      <c r="V60" s="22"/>
      <c r="W60" s="22"/>
      <c r="X60" s="22"/>
      <c r="Y60" s="22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</row>
    <row r="61" spans="1:60" x14ac:dyDescent="0.25">
      <c r="A61" s="48"/>
      <c r="B61" s="38" t="s">
        <v>60</v>
      </c>
      <c r="C61" s="57"/>
      <c r="D61" s="46"/>
      <c r="E61" s="55"/>
      <c r="F61" s="46"/>
      <c r="G61" s="46"/>
      <c r="H61" s="39">
        <v>24.928999999999998</v>
      </c>
      <c r="I61" s="38">
        <v>27.535699999999999</v>
      </c>
      <c r="J61" s="38">
        <f t="shared" si="5"/>
        <v>2.6067</v>
      </c>
      <c r="K61" s="51"/>
      <c r="L61" s="40">
        <v>2.5019999999999998</v>
      </c>
      <c r="M61" s="38">
        <f t="shared" si="6"/>
        <v>2.5019999999999999E-3</v>
      </c>
      <c r="N61" s="41">
        <f t="shared" si="7"/>
        <v>9.5983427321901253E-4</v>
      </c>
      <c r="O61" s="53"/>
      <c r="P61" s="53"/>
      <c r="Q61" s="59"/>
      <c r="R61" s="12"/>
      <c r="S61" s="19"/>
      <c r="T61" s="21"/>
      <c r="U61" s="14"/>
      <c r="V61" s="22"/>
      <c r="W61" s="22"/>
      <c r="X61" s="22"/>
      <c r="Y61" s="22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</row>
    <row r="62" spans="1:60" x14ac:dyDescent="0.25">
      <c r="A62" s="48"/>
      <c r="B62" s="34" t="s">
        <v>54</v>
      </c>
      <c r="C62" s="56">
        <v>39</v>
      </c>
      <c r="D62" s="44">
        <v>2.2499650765278636</v>
      </c>
      <c r="E62" s="54">
        <v>62</v>
      </c>
      <c r="F62" s="44">
        <f>D62/E62</f>
        <v>3.6289759298836509E-2</v>
      </c>
      <c r="G62" s="44">
        <v>34.4</v>
      </c>
      <c r="H62" s="35">
        <v>24.916</v>
      </c>
      <c r="I62" s="34">
        <v>33.438400000000001</v>
      </c>
      <c r="J62" s="34">
        <f t="shared" si="5"/>
        <v>8.5224000000000011</v>
      </c>
      <c r="K62" s="50">
        <v>127</v>
      </c>
      <c r="L62" s="36">
        <v>136.58000000000001</v>
      </c>
      <c r="M62" s="34">
        <f t="shared" si="6"/>
        <v>0.13658000000000001</v>
      </c>
      <c r="N62" s="37">
        <f t="shared" si="7"/>
        <v>1.6026002065145966E-2</v>
      </c>
      <c r="O62" s="52">
        <f>(N62-N63)/G62/K62*24</f>
        <v>7.7741134519577728E-5</v>
      </c>
      <c r="P62" s="52">
        <f>O62*100</f>
        <v>7.7741134519577725E-3</v>
      </c>
      <c r="Q62" s="58">
        <f>P62/F62</f>
        <v>0.21422334019743744</v>
      </c>
      <c r="R62" s="12"/>
      <c r="S62" s="19"/>
      <c r="T62" s="21"/>
      <c r="U62" s="14"/>
      <c r="V62" s="22"/>
      <c r="W62" s="22"/>
      <c r="X62" s="22"/>
      <c r="Y62" s="22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</row>
    <row r="63" spans="1:60" x14ac:dyDescent="0.25">
      <c r="A63" s="48"/>
      <c r="B63" s="38" t="s">
        <v>74</v>
      </c>
      <c r="C63" s="57"/>
      <c r="D63" s="46"/>
      <c r="E63" s="55"/>
      <c r="F63" s="46"/>
      <c r="G63" s="46"/>
      <c r="H63" s="39">
        <v>24.783999999999999</v>
      </c>
      <c r="I63" s="38">
        <v>30.826599999999999</v>
      </c>
      <c r="J63" s="38">
        <f t="shared" si="5"/>
        <v>6.0426000000000002</v>
      </c>
      <c r="K63" s="51"/>
      <c r="L63" s="40">
        <v>11.327</v>
      </c>
      <c r="M63" s="38">
        <f t="shared" si="6"/>
        <v>1.1327E-2</v>
      </c>
      <c r="N63" s="41">
        <f t="shared" si="7"/>
        <v>1.874524211432165E-3</v>
      </c>
      <c r="O63" s="53"/>
      <c r="P63" s="53"/>
      <c r="Q63" s="59"/>
      <c r="R63" s="12"/>
      <c r="S63" s="19"/>
      <c r="T63" s="21"/>
      <c r="U63" s="14"/>
      <c r="V63" s="22"/>
      <c r="W63" s="22"/>
      <c r="X63" s="22"/>
      <c r="Y63" s="22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</row>
    <row r="64" spans="1:60" x14ac:dyDescent="0.25">
      <c r="A64" s="48"/>
      <c r="B64" s="34" t="s">
        <v>72</v>
      </c>
      <c r="C64" s="56">
        <v>40</v>
      </c>
      <c r="D64" s="44">
        <v>1.1933817797130155</v>
      </c>
      <c r="E64" s="54">
        <v>62</v>
      </c>
      <c r="F64" s="44">
        <f>D64/E64</f>
        <v>1.9248093221177671E-2</v>
      </c>
      <c r="G64" s="44">
        <v>32.700000000000003</v>
      </c>
      <c r="H64" s="35">
        <v>24.936</v>
      </c>
      <c r="I64" s="34">
        <v>28.2437</v>
      </c>
      <c r="J64" s="34">
        <f t="shared" si="5"/>
        <v>3.3077000000000005</v>
      </c>
      <c r="K64" s="50">
        <v>127</v>
      </c>
      <c r="L64" s="36">
        <v>37.765999999999998</v>
      </c>
      <c r="M64" s="34">
        <f t="shared" ref="M64:M75" si="8">L64/1000</f>
        <v>3.7766000000000001E-2</v>
      </c>
      <c r="N64" s="37">
        <f t="shared" si="7"/>
        <v>1.1417601354415453E-2</v>
      </c>
      <c r="O64" s="52">
        <f>(N64-N65)/G64/K64*24</f>
        <v>4.6445636300273959E-5</v>
      </c>
      <c r="P64" s="52">
        <f>O64*100</f>
        <v>4.6445636300273957E-3</v>
      </c>
      <c r="Q64" s="58">
        <f>P64/F64</f>
        <v>0.2412999343185446</v>
      </c>
      <c r="R64" s="12"/>
      <c r="S64" s="19"/>
      <c r="T64" s="21"/>
      <c r="U64" s="14"/>
      <c r="V64" s="22"/>
      <c r="W64" s="22"/>
      <c r="X64" s="22"/>
      <c r="Y64" s="22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</row>
    <row r="65" spans="1:43" x14ac:dyDescent="0.25">
      <c r="A65" s="48"/>
      <c r="B65" s="38" t="s">
        <v>59</v>
      </c>
      <c r="C65" s="57"/>
      <c r="D65" s="46"/>
      <c r="E65" s="55"/>
      <c r="F65" s="46"/>
      <c r="G65" s="46"/>
      <c r="H65" s="39">
        <v>24.77</v>
      </c>
      <c r="I65" s="38">
        <v>28.065999999999999</v>
      </c>
      <c r="J65" s="38">
        <f t="shared" si="5"/>
        <v>3.2959999999999994</v>
      </c>
      <c r="K65" s="51"/>
      <c r="L65" s="40">
        <v>11.143000000000001</v>
      </c>
      <c r="M65" s="38">
        <f t="shared" si="8"/>
        <v>1.1143E-2</v>
      </c>
      <c r="N65" s="41">
        <f t="shared" si="7"/>
        <v>3.3807645631067969E-3</v>
      </c>
      <c r="O65" s="53"/>
      <c r="P65" s="53"/>
      <c r="Q65" s="59"/>
      <c r="R65" s="12"/>
      <c r="S65" s="19"/>
      <c r="T65" s="21"/>
      <c r="U65" s="14"/>
      <c r="V65" s="22"/>
      <c r="W65" s="22"/>
      <c r="X65" s="22"/>
      <c r="Y65" s="22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</row>
    <row r="66" spans="1:43" x14ac:dyDescent="0.25">
      <c r="A66" s="48"/>
      <c r="B66" s="34" t="s">
        <v>64</v>
      </c>
      <c r="C66" s="56">
        <v>41</v>
      </c>
      <c r="D66" s="44"/>
      <c r="E66" s="54"/>
      <c r="F66" s="44"/>
      <c r="G66" s="44"/>
      <c r="H66" s="35"/>
      <c r="I66" s="34"/>
      <c r="J66" s="34"/>
      <c r="K66" s="50"/>
      <c r="L66" s="36"/>
      <c r="M66" s="34"/>
      <c r="N66" s="37"/>
      <c r="O66" s="52"/>
      <c r="P66" s="52"/>
      <c r="Q66" s="58"/>
      <c r="R66" s="12"/>
      <c r="S66" s="19"/>
      <c r="T66" s="21"/>
      <c r="U66" s="14"/>
      <c r="V66" s="22"/>
      <c r="W66" s="22"/>
      <c r="X66" s="22"/>
      <c r="Y66" s="22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</row>
    <row r="67" spans="1:43" x14ac:dyDescent="0.25">
      <c r="A67" s="48"/>
      <c r="B67" s="38" t="s">
        <v>62</v>
      </c>
      <c r="C67" s="57"/>
      <c r="D67" s="46"/>
      <c r="E67" s="55"/>
      <c r="F67" s="46"/>
      <c r="G67" s="46"/>
      <c r="H67" s="39"/>
      <c r="I67" s="38"/>
      <c r="J67" s="38"/>
      <c r="K67" s="51"/>
      <c r="L67" s="40"/>
      <c r="M67" s="38"/>
      <c r="N67" s="41"/>
      <c r="O67" s="53"/>
      <c r="P67" s="53"/>
      <c r="Q67" s="59"/>
      <c r="R67" s="12"/>
      <c r="S67" s="19"/>
      <c r="T67" s="21"/>
      <c r="U67" s="14"/>
      <c r="V67" s="22"/>
      <c r="W67" s="22"/>
      <c r="X67" s="22"/>
      <c r="Y67" s="22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</row>
    <row r="68" spans="1:43" x14ac:dyDescent="0.25">
      <c r="A68" s="48"/>
      <c r="B68" s="34" t="s">
        <v>65</v>
      </c>
      <c r="C68" s="56">
        <v>42</v>
      </c>
      <c r="D68" s="44">
        <v>3.3007654996420768</v>
      </c>
      <c r="E68" s="54">
        <v>63</v>
      </c>
      <c r="F68" s="44">
        <f>D68/E68</f>
        <v>5.2393103168921852E-2</v>
      </c>
      <c r="G68" s="44">
        <v>26.5</v>
      </c>
      <c r="H68" s="35">
        <v>24.231999999999999</v>
      </c>
      <c r="I68" s="34">
        <v>31.6632</v>
      </c>
      <c r="J68" s="34">
        <f t="shared" ref="J68:J75" si="9">I68-H68</f>
        <v>7.4312000000000005</v>
      </c>
      <c r="K68" s="50">
        <v>127</v>
      </c>
      <c r="L68" s="36">
        <v>166.51</v>
      </c>
      <c r="M68" s="34">
        <f t="shared" si="8"/>
        <v>0.16650999999999999</v>
      </c>
      <c r="N68" s="37">
        <f t="shared" ref="N68:N75" si="10">M68/J68</f>
        <v>2.2406879104316931E-2</v>
      </c>
      <c r="O68" s="52">
        <f>(N68-N69)/G68/K68*24</f>
        <v>1.486490597348641E-4</v>
      </c>
      <c r="P68" s="52">
        <f>O68*100</f>
        <v>1.4864905973486411E-2</v>
      </c>
      <c r="Q68" s="58">
        <f>P68/F68</f>
        <v>0.283718754462016</v>
      </c>
      <c r="R68" s="12"/>
      <c r="S68" s="19"/>
      <c r="T68" s="21"/>
      <c r="U68" s="14"/>
      <c r="V68" s="22"/>
      <c r="W68" s="22"/>
      <c r="X68" s="22"/>
      <c r="Y68" s="22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</row>
    <row r="69" spans="1:43" x14ac:dyDescent="0.25">
      <c r="A69" s="48"/>
      <c r="B69" s="38" t="s">
        <v>66</v>
      </c>
      <c r="C69" s="57"/>
      <c r="D69" s="46"/>
      <c r="E69" s="55"/>
      <c r="F69" s="46"/>
      <c r="G69" s="46"/>
      <c r="H69" s="39">
        <v>25.597999999999999</v>
      </c>
      <c r="I69" s="38">
        <v>28.414999999999999</v>
      </c>
      <c r="J69" s="38">
        <f t="shared" si="9"/>
        <v>2.8170000000000002</v>
      </c>
      <c r="K69" s="51"/>
      <c r="L69" s="40">
        <v>4.4000000000000004</v>
      </c>
      <c r="M69" s="38">
        <f t="shared" si="8"/>
        <v>4.4000000000000003E-3</v>
      </c>
      <c r="N69" s="41">
        <f t="shared" si="10"/>
        <v>1.561945331913383E-3</v>
      </c>
      <c r="O69" s="53"/>
      <c r="P69" s="53"/>
      <c r="Q69" s="59"/>
      <c r="R69" s="12"/>
      <c r="S69" s="19"/>
      <c r="T69" s="21"/>
      <c r="U69" s="14"/>
      <c r="V69" s="22"/>
      <c r="W69" s="22"/>
      <c r="X69" s="22"/>
      <c r="Y69" s="22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</row>
    <row r="70" spans="1:43" x14ac:dyDescent="0.25">
      <c r="A70" s="48"/>
      <c r="B70" s="34" t="s">
        <v>61</v>
      </c>
      <c r="C70" s="56">
        <v>43</v>
      </c>
      <c r="D70" s="44">
        <v>3.8465951052453695</v>
      </c>
      <c r="E70" s="54">
        <v>63</v>
      </c>
      <c r="F70" s="44">
        <f>D70/E70</f>
        <v>6.1057065162624914E-2</v>
      </c>
      <c r="G70" s="44">
        <v>26.3</v>
      </c>
      <c r="H70" s="35">
        <v>24.78</v>
      </c>
      <c r="I70" s="34">
        <v>31.729199999999999</v>
      </c>
      <c r="J70" s="34">
        <f t="shared" si="9"/>
        <v>6.9491999999999976</v>
      </c>
      <c r="K70" s="50">
        <v>127</v>
      </c>
      <c r="L70" s="36">
        <v>122.54</v>
      </c>
      <c r="M70" s="34">
        <f t="shared" si="8"/>
        <v>0.12254000000000001</v>
      </c>
      <c r="N70" s="37">
        <f t="shared" si="10"/>
        <v>1.7633684452886669E-2</v>
      </c>
      <c r="O70" s="52">
        <f>(N70-N71)/G70/K70*24</f>
        <v>1.1296288023939378E-4</v>
      </c>
      <c r="P70" s="52">
        <f>O70*100</f>
        <v>1.1296288023939378E-2</v>
      </c>
      <c r="Q70" s="58">
        <f>P70/F70</f>
        <v>0.18501197189632063</v>
      </c>
      <c r="R70" s="12"/>
      <c r="S70" s="19"/>
      <c r="T70" s="21"/>
      <c r="U70" s="14"/>
      <c r="V70" s="22"/>
      <c r="W70" s="22"/>
      <c r="X70" s="22"/>
      <c r="Y70" s="22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</row>
    <row r="71" spans="1:43" x14ac:dyDescent="0.25">
      <c r="A71" s="48"/>
      <c r="B71" s="38" t="s">
        <v>58</v>
      </c>
      <c r="C71" s="57"/>
      <c r="D71" s="46"/>
      <c r="E71" s="55"/>
      <c r="F71" s="46"/>
      <c r="G71" s="46"/>
      <c r="H71" s="39">
        <v>25.06</v>
      </c>
      <c r="I71" s="38">
        <v>27.7883</v>
      </c>
      <c r="J71" s="38">
        <f t="shared" si="9"/>
        <v>2.7283000000000008</v>
      </c>
      <c r="K71" s="51"/>
      <c r="L71" s="40">
        <v>5.218</v>
      </c>
      <c r="M71" s="38">
        <f t="shared" si="8"/>
        <v>5.2179999999999995E-3</v>
      </c>
      <c r="N71" s="41">
        <f t="shared" si="10"/>
        <v>1.9125462742367034E-3</v>
      </c>
      <c r="O71" s="53"/>
      <c r="P71" s="53"/>
      <c r="Q71" s="59"/>
      <c r="R71" s="12"/>
      <c r="S71" s="19"/>
      <c r="T71" s="21"/>
      <c r="U71" s="14"/>
      <c r="V71" s="22"/>
      <c r="W71" s="22"/>
      <c r="X71" s="22"/>
      <c r="Y71" s="22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</row>
    <row r="72" spans="1:43" x14ac:dyDescent="0.25">
      <c r="A72" s="48"/>
      <c r="B72" s="34" t="s">
        <v>52</v>
      </c>
      <c r="C72" s="56">
        <v>44</v>
      </c>
      <c r="D72" s="44">
        <v>3.5045212822794354</v>
      </c>
      <c r="E72" s="54">
        <v>63</v>
      </c>
      <c r="F72" s="44">
        <f>D72/E72</f>
        <v>5.5627321940943421E-2</v>
      </c>
      <c r="G72" s="44">
        <v>27.4</v>
      </c>
      <c r="H72" s="35">
        <v>24.324000000000002</v>
      </c>
      <c r="I72" s="34">
        <v>29.251999999999999</v>
      </c>
      <c r="J72" s="34">
        <f t="shared" si="9"/>
        <v>4.9279999999999973</v>
      </c>
      <c r="K72" s="50">
        <v>127</v>
      </c>
      <c r="L72" s="36">
        <v>75.933000000000007</v>
      </c>
      <c r="M72" s="34">
        <f t="shared" si="8"/>
        <v>7.5933E-2</v>
      </c>
      <c r="N72" s="37">
        <f t="shared" si="10"/>
        <v>1.5408482142857151E-2</v>
      </c>
      <c r="O72" s="52">
        <f>(N72-N73)/G72/K72*24</f>
        <v>1.0081239924353959E-4</v>
      </c>
      <c r="P72" s="52">
        <f>O72*100</f>
        <v>1.0081239924353958E-2</v>
      </c>
      <c r="Q72" s="58">
        <f>P72/F72</f>
        <v>0.18122820895560415</v>
      </c>
      <c r="R72" s="12"/>
      <c r="S72" s="19"/>
      <c r="T72" s="21"/>
      <c r="U72" s="14"/>
      <c r="V72" s="22"/>
      <c r="W72" s="22"/>
      <c r="X72" s="22"/>
      <c r="Y72" s="22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</row>
    <row r="73" spans="1:43" x14ac:dyDescent="0.25">
      <c r="A73" s="48"/>
      <c r="B73" s="38" t="s">
        <v>63</v>
      </c>
      <c r="C73" s="57"/>
      <c r="D73" s="46"/>
      <c r="E73" s="55"/>
      <c r="F73" s="46"/>
      <c r="G73" s="46"/>
      <c r="H73" s="39">
        <v>24.959</v>
      </c>
      <c r="I73" s="38">
        <v>27.974699999999999</v>
      </c>
      <c r="J73" s="38">
        <f t="shared" si="9"/>
        <v>3.0156999999999989</v>
      </c>
      <c r="K73" s="51"/>
      <c r="L73" s="40">
        <v>2.387</v>
      </c>
      <c r="M73" s="38">
        <f t="shared" si="8"/>
        <v>2.3869999999999998E-3</v>
      </c>
      <c r="N73" s="41">
        <f t="shared" si="10"/>
        <v>7.9152435587094225E-4</v>
      </c>
      <c r="O73" s="53"/>
      <c r="P73" s="53"/>
      <c r="Q73" s="59"/>
      <c r="R73" s="12"/>
      <c r="S73" s="19"/>
      <c r="T73" s="21"/>
      <c r="U73" s="14"/>
      <c r="V73" s="22"/>
      <c r="W73" s="22"/>
      <c r="X73" s="22"/>
      <c r="Y73" s="22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</row>
    <row r="74" spans="1:43" x14ac:dyDescent="0.25">
      <c r="A74" s="48"/>
      <c r="B74" s="34" t="s">
        <v>56</v>
      </c>
      <c r="C74" s="56">
        <v>45</v>
      </c>
      <c r="D74" s="44">
        <v>2.4352267873676015</v>
      </c>
      <c r="E74" s="54">
        <v>53</v>
      </c>
      <c r="F74" s="44">
        <f>D74/E74</f>
        <v>4.5947675233350971E-2</v>
      </c>
      <c r="G74" s="44">
        <v>21.8</v>
      </c>
      <c r="H74" s="35">
        <v>24.664999999999999</v>
      </c>
      <c r="I74" s="34">
        <v>29.917100000000001</v>
      </c>
      <c r="J74" s="34">
        <f t="shared" si="9"/>
        <v>5.2521000000000022</v>
      </c>
      <c r="K74" s="50">
        <v>127</v>
      </c>
      <c r="L74" s="36">
        <v>117.52</v>
      </c>
      <c r="M74" s="34">
        <f t="shared" si="8"/>
        <v>0.11752</v>
      </c>
      <c r="N74" s="37">
        <f t="shared" si="10"/>
        <v>2.2375811580129842E-2</v>
      </c>
      <c r="O74" s="52">
        <f>(N74-N75)/G74/K74*24</f>
        <v>1.8497944077987131E-4</v>
      </c>
      <c r="P74" s="52">
        <f>O74*100</f>
        <v>1.8497944077987129E-2</v>
      </c>
      <c r="Q74" s="58">
        <f>P74/F74</f>
        <v>0.40258715993884403</v>
      </c>
      <c r="R74" s="12"/>
      <c r="S74" s="19"/>
      <c r="T74" s="21"/>
      <c r="U74" s="14"/>
      <c r="V74" s="22"/>
      <c r="W74" s="22"/>
      <c r="X74" s="22"/>
      <c r="Y74" s="22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</row>
    <row r="75" spans="1:43" x14ac:dyDescent="0.25">
      <c r="A75" s="48"/>
      <c r="B75" s="38" t="s">
        <v>68</v>
      </c>
      <c r="C75" s="57"/>
      <c r="D75" s="46"/>
      <c r="E75" s="55"/>
      <c r="F75" s="46"/>
      <c r="G75" s="46"/>
      <c r="H75" s="39">
        <v>24.975999999999999</v>
      </c>
      <c r="I75" s="38">
        <v>27.624300000000002</v>
      </c>
      <c r="J75" s="38">
        <f t="shared" si="9"/>
        <v>2.6483000000000025</v>
      </c>
      <c r="K75" s="51"/>
      <c r="L75" s="40">
        <v>2.746</v>
      </c>
      <c r="M75" s="38">
        <f t="shared" si="8"/>
        <v>2.7460000000000002E-3</v>
      </c>
      <c r="N75" s="41">
        <f t="shared" si="10"/>
        <v>1.0368915908318536E-3</v>
      </c>
      <c r="O75" s="53"/>
      <c r="P75" s="53"/>
      <c r="Q75" s="59"/>
      <c r="R75" s="12"/>
      <c r="S75" s="19"/>
      <c r="T75" s="21"/>
      <c r="U75" s="14"/>
      <c r="V75" s="22"/>
      <c r="W75" s="22"/>
      <c r="X75" s="22"/>
      <c r="Y75" s="22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</row>
    <row r="76" spans="1:43" x14ac:dyDescent="0.25">
      <c r="A76" s="48"/>
      <c r="B76" s="34" t="s">
        <v>55</v>
      </c>
      <c r="C76" s="56">
        <v>46</v>
      </c>
      <c r="D76" s="44"/>
      <c r="E76" s="54"/>
      <c r="F76" s="44"/>
      <c r="G76" s="44"/>
      <c r="H76" s="35"/>
      <c r="I76" s="34"/>
      <c r="J76" s="34"/>
      <c r="K76" s="50"/>
      <c r="L76" s="36"/>
      <c r="M76" s="34"/>
      <c r="N76" s="37"/>
      <c r="O76" s="52"/>
      <c r="P76" s="52"/>
      <c r="Q76" s="58"/>
      <c r="R76" s="12"/>
      <c r="S76" s="19"/>
      <c r="T76" s="21"/>
      <c r="U76" s="14"/>
      <c r="V76" s="22"/>
      <c r="W76" s="22"/>
      <c r="X76" s="22"/>
      <c r="Y76" s="22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</row>
    <row r="77" spans="1:43" x14ac:dyDescent="0.25">
      <c r="A77" s="48"/>
      <c r="B77" s="38" t="s">
        <v>67</v>
      </c>
      <c r="C77" s="57"/>
      <c r="D77" s="46"/>
      <c r="E77" s="55"/>
      <c r="F77" s="46"/>
      <c r="G77" s="46"/>
      <c r="H77" s="39"/>
      <c r="I77" s="38"/>
      <c r="J77" s="38"/>
      <c r="K77" s="51"/>
      <c r="L77" s="40"/>
      <c r="M77" s="38"/>
      <c r="N77" s="41"/>
      <c r="O77" s="53"/>
      <c r="P77" s="53"/>
      <c r="Q77" s="59"/>
      <c r="R77" s="12"/>
      <c r="S77" s="19"/>
      <c r="T77" s="21"/>
      <c r="U77" s="14"/>
      <c r="V77" s="22"/>
      <c r="W77" s="22"/>
      <c r="X77" s="22"/>
      <c r="Y77" s="22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</row>
    <row r="78" spans="1:43" x14ac:dyDescent="0.25">
      <c r="A78" s="48"/>
      <c r="B78" s="34" t="s">
        <v>57</v>
      </c>
      <c r="C78" s="56">
        <v>47</v>
      </c>
      <c r="D78" s="44"/>
      <c r="E78" s="54"/>
      <c r="F78" s="44"/>
      <c r="G78" s="44"/>
      <c r="H78" s="35"/>
      <c r="I78" s="34"/>
      <c r="J78" s="34"/>
      <c r="K78" s="50"/>
      <c r="L78" s="36"/>
      <c r="M78" s="34"/>
      <c r="N78" s="37"/>
      <c r="O78" s="52"/>
      <c r="P78" s="52"/>
      <c r="Q78" s="58"/>
      <c r="R78" s="12"/>
      <c r="S78" s="19"/>
      <c r="T78" s="21"/>
      <c r="U78" s="14"/>
      <c r="V78" s="22"/>
      <c r="W78" s="22"/>
      <c r="X78" s="22"/>
      <c r="Y78" s="22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</row>
    <row r="79" spans="1:43" x14ac:dyDescent="0.25">
      <c r="A79" s="48"/>
      <c r="B79" s="38" t="s">
        <v>69</v>
      </c>
      <c r="C79" s="57"/>
      <c r="D79" s="46"/>
      <c r="E79" s="55"/>
      <c r="F79" s="46"/>
      <c r="G79" s="46"/>
      <c r="H79" s="39"/>
      <c r="I79" s="38"/>
      <c r="J79" s="38"/>
      <c r="K79" s="51"/>
      <c r="L79" s="40"/>
      <c r="M79" s="38"/>
      <c r="N79" s="41"/>
      <c r="O79" s="53"/>
      <c r="P79" s="53"/>
      <c r="Q79" s="59"/>
      <c r="R79" s="12"/>
      <c r="S79" s="19"/>
      <c r="T79" s="21"/>
      <c r="U79" s="14"/>
      <c r="V79" s="22"/>
      <c r="W79" s="22"/>
      <c r="X79" s="22"/>
      <c r="Y79" s="22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</row>
    <row r="80" spans="1:43" x14ac:dyDescent="0.25">
      <c r="A80" s="48"/>
      <c r="B80" s="34" t="s">
        <v>53</v>
      </c>
      <c r="C80" s="56">
        <v>48</v>
      </c>
      <c r="D80" s="44"/>
      <c r="E80" s="54"/>
      <c r="F80" s="44"/>
      <c r="G80" s="44"/>
      <c r="H80" s="35"/>
      <c r="I80" s="34"/>
      <c r="J80" s="34"/>
      <c r="K80" s="50"/>
      <c r="L80" s="36"/>
      <c r="M80" s="34"/>
      <c r="N80" s="37"/>
      <c r="O80" s="52"/>
      <c r="P80" s="52"/>
      <c r="Q80" s="58"/>
      <c r="R80" s="12"/>
      <c r="S80" s="19"/>
      <c r="T80" s="21"/>
      <c r="U80" s="14"/>
      <c r="V80" s="22"/>
      <c r="W80" s="22"/>
      <c r="X80" s="22"/>
      <c r="Y80" s="22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</row>
    <row r="81" spans="1:43" x14ac:dyDescent="0.25">
      <c r="A81" s="48"/>
      <c r="B81" s="38" t="s">
        <v>75</v>
      </c>
      <c r="C81" s="57"/>
      <c r="D81" s="46"/>
      <c r="E81" s="55"/>
      <c r="F81" s="46"/>
      <c r="G81" s="46"/>
      <c r="H81" s="39"/>
      <c r="I81" s="38"/>
      <c r="J81" s="38"/>
      <c r="K81" s="51"/>
      <c r="L81" s="40"/>
      <c r="M81" s="38"/>
      <c r="N81" s="41"/>
      <c r="O81" s="53"/>
      <c r="P81" s="53"/>
      <c r="Q81" s="59"/>
      <c r="R81" s="12"/>
      <c r="S81" s="19"/>
      <c r="T81" s="21"/>
      <c r="U81" s="14"/>
      <c r="V81" s="22"/>
      <c r="W81" s="22"/>
      <c r="X81" s="22"/>
      <c r="Y81" s="22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14"/>
    </row>
    <row r="82" spans="1:43" x14ac:dyDescent="0.25">
      <c r="A82" s="1"/>
      <c r="B82" s="23"/>
      <c r="C82" s="23"/>
      <c r="D82" s="10"/>
      <c r="E82" s="31"/>
      <c r="F82" s="24"/>
      <c r="G82" s="24"/>
      <c r="H82" s="23"/>
      <c r="I82" s="24"/>
      <c r="J82" s="24"/>
      <c r="K82" s="24"/>
      <c r="L82" s="24"/>
      <c r="M82" s="24"/>
      <c r="N82" s="24"/>
      <c r="O82" s="24"/>
      <c r="P82" s="24"/>
      <c r="Q82" s="23"/>
      <c r="R82" s="25"/>
      <c r="S82" s="20"/>
      <c r="T82" s="20"/>
    </row>
    <row r="83" spans="1:43" x14ac:dyDescent="0.25">
      <c r="A83" s="1"/>
      <c r="B83" s="23"/>
      <c r="C83" s="23"/>
      <c r="D83" s="10"/>
      <c r="E83" s="31"/>
      <c r="F83" s="24"/>
      <c r="G83" s="24"/>
      <c r="H83" s="23"/>
      <c r="I83" s="24"/>
      <c r="J83" s="24"/>
      <c r="K83" s="24"/>
      <c r="L83" s="24"/>
      <c r="M83" s="24"/>
      <c r="N83" s="24"/>
      <c r="O83" s="24"/>
      <c r="P83" s="24"/>
      <c r="Q83" s="23"/>
      <c r="R83" s="25"/>
      <c r="S83" s="20"/>
      <c r="T83" s="20"/>
    </row>
    <row r="84" spans="1:43" x14ac:dyDescent="0.25">
      <c r="A84" s="1"/>
      <c r="B84" s="23"/>
      <c r="C84" s="23"/>
      <c r="D84" s="10"/>
      <c r="E84" s="31"/>
      <c r="F84" s="24"/>
      <c r="G84" s="24"/>
      <c r="H84" s="23"/>
      <c r="I84" s="24"/>
      <c r="J84" s="24"/>
      <c r="K84" s="24"/>
      <c r="L84" s="24"/>
      <c r="M84" s="24"/>
      <c r="N84" s="24"/>
      <c r="O84" s="24"/>
      <c r="P84" s="24"/>
      <c r="Q84" s="23"/>
      <c r="R84" s="25"/>
      <c r="S84" s="20"/>
      <c r="T84" s="20"/>
    </row>
    <row r="85" spans="1:43" x14ac:dyDescent="0.25">
      <c r="A85" s="1"/>
      <c r="B85" s="23"/>
      <c r="C85" s="23"/>
      <c r="D85" s="10"/>
      <c r="E85" s="31"/>
      <c r="F85" s="24"/>
      <c r="G85" s="24"/>
      <c r="H85" s="23"/>
      <c r="I85" s="24"/>
      <c r="J85" s="24"/>
      <c r="K85" s="24"/>
      <c r="L85" s="24"/>
      <c r="M85" s="24"/>
      <c r="N85" s="24"/>
      <c r="O85" s="24"/>
      <c r="P85" s="24"/>
      <c r="Q85" s="23"/>
      <c r="R85" s="25"/>
      <c r="S85" s="20"/>
      <c r="T85" s="20"/>
    </row>
    <row r="86" spans="1:43" x14ac:dyDescent="0.25">
      <c r="A86" s="1"/>
      <c r="B86" s="23"/>
      <c r="C86" s="23"/>
      <c r="D86" s="10"/>
      <c r="E86" s="31"/>
      <c r="F86" s="24"/>
      <c r="G86" s="24"/>
      <c r="H86" s="23"/>
      <c r="I86" s="24"/>
      <c r="J86" s="24"/>
      <c r="K86" s="24"/>
      <c r="L86" s="24"/>
      <c r="M86" s="24"/>
      <c r="N86" s="24"/>
      <c r="O86" s="24"/>
      <c r="P86" s="24"/>
      <c r="Q86" s="23"/>
      <c r="R86" s="25"/>
      <c r="S86" s="20"/>
      <c r="T86" s="20"/>
    </row>
    <row r="87" spans="1:43" x14ac:dyDescent="0.25">
      <c r="A87" s="1"/>
      <c r="B87" s="23"/>
      <c r="C87" s="23"/>
      <c r="D87" s="10"/>
      <c r="E87" s="31"/>
      <c r="F87" s="24"/>
      <c r="G87" s="24"/>
      <c r="H87" s="23"/>
      <c r="I87" s="24"/>
      <c r="J87" s="24"/>
      <c r="K87" s="24"/>
      <c r="L87" s="24"/>
      <c r="M87" s="24"/>
      <c r="N87" s="24"/>
      <c r="O87" s="24"/>
      <c r="P87" s="24"/>
      <c r="Q87" s="23"/>
      <c r="R87" s="25"/>
      <c r="S87" s="20"/>
      <c r="T87" s="20"/>
    </row>
    <row r="88" spans="1:43" x14ac:dyDescent="0.25">
      <c r="A88" s="1"/>
      <c r="B88" s="23"/>
      <c r="C88" s="23"/>
      <c r="D88" s="10"/>
      <c r="E88" s="31"/>
      <c r="F88" s="24"/>
      <c r="G88" s="24"/>
      <c r="H88" s="23"/>
      <c r="I88" s="24"/>
      <c r="J88" s="24"/>
      <c r="K88" s="24"/>
      <c r="L88" s="24"/>
      <c r="M88" s="24"/>
      <c r="N88" s="24"/>
      <c r="O88" s="24"/>
      <c r="P88" s="24"/>
      <c r="Q88" s="23"/>
      <c r="R88" s="25"/>
      <c r="S88" s="20"/>
      <c r="T88" s="20"/>
    </row>
    <row r="89" spans="1:43" x14ac:dyDescent="0.25">
      <c r="D89" s="11"/>
      <c r="E89" s="4"/>
    </row>
    <row r="90" spans="1:43" x14ac:dyDescent="0.25">
      <c r="D90" s="11"/>
      <c r="E90" s="4"/>
    </row>
    <row r="91" spans="1:43" x14ac:dyDescent="0.25">
      <c r="D91" s="11"/>
      <c r="E91" s="4"/>
    </row>
    <row r="92" spans="1:43" x14ac:dyDescent="0.25">
      <c r="D92" s="11"/>
      <c r="E92" s="4"/>
    </row>
    <row r="93" spans="1:43" x14ac:dyDescent="0.25">
      <c r="D93" s="11"/>
      <c r="E93" s="4"/>
    </row>
    <row r="94" spans="1:43" x14ac:dyDescent="0.25">
      <c r="D94" s="11"/>
      <c r="E94" s="4"/>
    </row>
    <row r="95" spans="1:43" x14ac:dyDescent="0.25">
      <c r="D95" s="11"/>
      <c r="E95" s="4"/>
    </row>
    <row r="96" spans="1:43" x14ac:dyDescent="0.25">
      <c r="D96" s="11"/>
      <c r="E96" s="4"/>
    </row>
    <row r="97" spans="4:5" x14ac:dyDescent="0.25">
      <c r="D97" s="11"/>
      <c r="E97" s="4"/>
    </row>
    <row r="98" spans="4:5" x14ac:dyDescent="0.25">
      <c r="D98" s="11"/>
      <c r="E98" s="4"/>
    </row>
    <row r="99" spans="4:5" x14ac:dyDescent="0.25">
      <c r="D99" s="11"/>
      <c r="E99" s="4"/>
    </row>
    <row r="100" spans="4:5" x14ac:dyDescent="0.25">
      <c r="D100" s="11"/>
      <c r="E100" s="4"/>
    </row>
    <row r="101" spans="4:5" x14ac:dyDescent="0.25">
      <c r="D101" s="11"/>
      <c r="E101" s="4"/>
    </row>
    <row r="102" spans="4:5" x14ac:dyDescent="0.25">
      <c r="D102" s="11"/>
      <c r="E102" s="4"/>
    </row>
    <row r="103" spans="4:5" x14ac:dyDescent="0.25">
      <c r="D103" s="11"/>
      <c r="E103" s="4"/>
    </row>
    <row r="104" spans="4:5" x14ac:dyDescent="0.25">
      <c r="D104" s="11"/>
      <c r="E104" s="4"/>
    </row>
    <row r="105" spans="4:5" x14ac:dyDescent="0.25">
      <c r="D105" s="11"/>
      <c r="E105" s="4"/>
    </row>
    <row r="106" spans="4:5" x14ac:dyDescent="0.25">
      <c r="D106" s="11"/>
      <c r="E106" s="4"/>
    </row>
    <row r="107" spans="4:5" x14ac:dyDescent="0.25">
      <c r="D107" s="11"/>
      <c r="E107" s="4"/>
    </row>
    <row r="108" spans="4:5" x14ac:dyDescent="0.25">
      <c r="D108" s="11"/>
      <c r="E108" s="4"/>
    </row>
    <row r="109" spans="4:5" x14ac:dyDescent="0.25">
      <c r="D109" s="11"/>
      <c r="E109" s="4"/>
    </row>
    <row r="110" spans="4:5" x14ac:dyDescent="0.25">
      <c r="D110" s="6"/>
      <c r="E110" s="4"/>
    </row>
    <row r="111" spans="4:5" x14ac:dyDescent="0.25">
      <c r="D111" s="6"/>
      <c r="E111" s="4"/>
    </row>
    <row r="112" spans="4:5" x14ac:dyDescent="0.25">
      <c r="D112" s="6"/>
    </row>
    <row r="113" spans="4:4" x14ac:dyDescent="0.25">
      <c r="D113" s="6"/>
    </row>
    <row r="114" spans="4:4" x14ac:dyDescent="0.25">
      <c r="D114" s="6"/>
    </row>
    <row r="115" spans="4:4" x14ac:dyDescent="0.25">
      <c r="D115" s="6"/>
    </row>
    <row r="116" spans="4:4" x14ac:dyDescent="0.25">
      <c r="D116" s="6"/>
    </row>
    <row r="117" spans="4:4" x14ac:dyDescent="0.25">
      <c r="D117" s="6"/>
    </row>
    <row r="118" spans="4:4" x14ac:dyDescent="0.25">
      <c r="D118" s="6"/>
    </row>
    <row r="119" spans="4:4" x14ac:dyDescent="0.25">
      <c r="D119" s="6"/>
    </row>
    <row r="120" spans="4:4" x14ac:dyDescent="0.25">
      <c r="D120" s="6"/>
    </row>
    <row r="121" spans="4:4" x14ac:dyDescent="0.25">
      <c r="D121" s="6"/>
    </row>
    <row r="122" spans="4:4" x14ac:dyDescent="0.25">
      <c r="D122" s="6"/>
    </row>
    <row r="123" spans="4:4" x14ac:dyDescent="0.25">
      <c r="D123" s="6"/>
    </row>
    <row r="124" spans="4:4" x14ac:dyDescent="0.25">
      <c r="D124" s="6"/>
    </row>
    <row r="125" spans="4:4" x14ac:dyDescent="0.25">
      <c r="D125" s="6"/>
    </row>
    <row r="126" spans="4:4" x14ac:dyDescent="0.25">
      <c r="D126" s="6"/>
    </row>
    <row r="127" spans="4:4" x14ac:dyDescent="0.25">
      <c r="D127" s="6"/>
    </row>
    <row r="128" spans="4:4" x14ac:dyDescent="0.25">
      <c r="D128" s="6"/>
    </row>
    <row r="129" spans="4:4" x14ac:dyDescent="0.25">
      <c r="D129" s="6"/>
    </row>
    <row r="130" spans="4:4" x14ac:dyDescent="0.25">
      <c r="D130" s="6"/>
    </row>
    <row r="131" spans="4:4" x14ac:dyDescent="0.25">
      <c r="D131" s="6"/>
    </row>
    <row r="132" spans="4:4" x14ac:dyDescent="0.25">
      <c r="D132" s="6"/>
    </row>
    <row r="133" spans="4:4" x14ac:dyDescent="0.25">
      <c r="D133" s="6"/>
    </row>
    <row r="134" spans="4:4" x14ac:dyDescent="0.25">
      <c r="D134" s="6"/>
    </row>
    <row r="135" spans="4:4" x14ac:dyDescent="0.25">
      <c r="D135" s="6"/>
    </row>
    <row r="136" spans="4:4" x14ac:dyDescent="0.25">
      <c r="D136" s="6"/>
    </row>
    <row r="137" spans="4:4" x14ac:dyDescent="0.25">
      <c r="D137" s="6"/>
    </row>
    <row r="138" spans="4:4" x14ac:dyDescent="0.25">
      <c r="D138" s="6"/>
    </row>
    <row r="139" spans="4:4" x14ac:dyDescent="0.25">
      <c r="D139" s="6"/>
    </row>
  </sheetData>
  <mergeCells count="355">
    <mergeCell ref="F6:F7"/>
    <mergeCell ref="C10:C11"/>
    <mergeCell ref="D10:D11"/>
    <mergeCell ref="E10:E11"/>
    <mergeCell ref="F10:F11"/>
    <mergeCell ref="C8:C9"/>
    <mergeCell ref="D8:D9"/>
    <mergeCell ref="E8:E9"/>
    <mergeCell ref="F8:F9"/>
    <mergeCell ref="Q4:Q5"/>
    <mergeCell ref="P8:P9"/>
    <mergeCell ref="Q8:Q9"/>
    <mergeCell ref="O6:O7"/>
    <mergeCell ref="P6:P7"/>
    <mergeCell ref="Q6:Q7"/>
    <mergeCell ref="O8:O9"/>
    <mergeCell ref="O12:O13"/>
    <mergeCell ref="O14:O15"/>
    <mergeCell ref="P12:P13"/>
    <mergeCell ref="Q18:Q19"/>
    <mergeCell ref="Q20:Q21"/>
    <mergeCell ref="Q10:Q11"/>
    <mergeCell ref="Q12:Q13"/>
    <mergeCell ref="Q14:Q15"/>
    <mergeCell ref="Q16:Q17"/>
    <mergeCell ref="C12:C13"/>
    <mergeCell ref="D12:D13"/>
    <mergeCell ref="E12:E13"/>
    <mergeCell ref="F12:F13"/>
    <mergeCell ref="G12:G13"/>
    <mergeCell ref="K12:K13"/>
    <mergeCell ref="O10:O11"/>
    <mergeCell ref="P10:P11"/>
    <mergeCell ref="K4:K5"/>
    <mergeCell ref="K8:K9"/>
    <mergeCell ref="K6:K7"/>
    <mergeCell ref="K10:K11"/>
    <mergeCell ref="O4:O5"/>
    <mergeCell ref="P4:P5"/>
    <mergeCell ref="C4:C5"/>
    <mergeCell ref="D4:D5"/>
    <mergeCell ref="E4:E5"/>
    <mergeCell ref="F4:F5"/>
    <mergeCell ref="G6:G7"/>
    <mergeCell ref="G8:G9"/>
    <mergeCell ref="G10:G11"/>
    <mergeCell ref="C6:C7"/>
    <mergeCell ref="D6:D7"/>
    <mergeCell ref="E6:E7"/>
    <mergeCell ref="G14:G15"/>
    <mergeCell ref="K14:K15"/>
    <mergeCell ref="C16:C17"/>
    <mergeCell ref="D16:D17"/>
    <mergeCell ref="E16:E17"/>
    <mergeCell ref="F16:F17"/>
    <mergeCell ref="G16:G17"/>
    <mergeCell ref="P14:P15"/>
    <mergeCell ref="P16:P17"/>
    <mergeCell ref="K16:K17"/>
    <mergeCell ref="O16:O17"/>
    <mergeCell ref="C14:C15"/>
    <mergeCell ref="D14:D15"/>
    <mergeCell ref="E14:E15"/>
    <mergeCell ref="F14:F15"/>
    <mergeCell ref="O18:O19"/>
    <mergeCell ref="P18:P19"/>
    <mergeCell ref="C20:C21"/>
    <mergeCell ref="D20:D21"/>
    <mergeCell ref="E20:E21"/>
    <mergeCell ref="F20:F21"/>
    <mergeCell ref="G20:G21"/>
    <mergeCell ref="C18:C19"/>
    <mergeCell ref="D18:D19"/>
    <mergeCell ref="E18:E19"/>
    <mergeCell ref="F18:F19"/>
    <mergeCell ref="G18:G19"/>
    <mergeCell ref="P20:P21"/>
    <mergeCell ref="K20:K21"/>
    <mergeCell ref="O20:O21"/>
    <mergeCell ref="K18:K19"/>
    <mergeCell ref="Q22:Q23"/>
    <mergeCell ref="C22:C23"/>
    <mergeCell ref="D22:D23"/>
    <mergeCell ref="E22:E23"/>
    <mergeCell ref="F22:F23"/>
    <mergeCell ref="G22:G23"/>
    <mergeCell ref="P24:P25"/>
    <mergeCell ref="Q24:Q25"/>
    <mergeCell ref="K24:K25"/>
    <mergeCell ref="O24:O25"/>
    <mergeCell ref="K22:K23"/>
    <mergeCell ref="O22:O23"/>
    <mergeCell ref="P22:P23"/>
    <mergeCell ref="C24:C25"/>
    <mergeCell ref="D24:D25"/>
    <mergeCell ref="E24:E25"/>
    <mergeCell ref="F24:F25"/>
    <mergeCell ref="G24:G25"/>
    <mergeCell ref="Q26:Q27"/>
    <mergeCell ref="C26:C27"/>
    <mergeCell ref="D26:D27"/>
    <mergeCell ref="E26:E27"/>
    <mergeCell ref="F26:F27"/>
    <mergeCell ref="G26:G27"/>
    <mergeCell ref="K28:K29"/>
    <mergeCell ref="O28:O29"/>
    <mergeCell ref="Q28:Q29"/>
    <mergeCell ref="K26:K27"/>
    <mergeCell ref="O26:O27"/>
    <mergeCell ref="P26:P27"/>
    <mergeCell ref="C28:C29"/>
    <mergeCell ref="D28:D29"/>
    <mergeCell ref="E28:E29"/>
    <mergeCell ref="F28:F29"/>
    <mergeCell ref="G28:G29"/>
    <mergeCell ref="O30:O31"/>
    <mergeCell ref="K32:K33"/>
    <mergeCell ref="P28:P29"/>
    <mergeCell ref="O38:O39"/>
    <mergeCell ref="K42:K43"/>
    <mergeCell ref="O42:O43"/>
    <mergeCell ref="P32:P33"/>
    <mergeCell ref="Q32:Q33"/>
    <mergeCell ref="P30:P31"/>
    <mergeCell ref="P42:P43"/>
    <mergeCell ref="Q30:Q31"/>
    <mergeCell ref="Q34:Q35"/>
    <mergeCell ref="K34:K35"/>
    <mergeCell ref="O32:O33"/>
    <mergeCell ref="K30:K31"/>
    <mergeCell ref="Q36:Q37"/>
    <mergeCell ref="P38:P39"/>
    <mergeCell ref="Q38:Q39"/>
    <mergeCell ref="P40:P41"/>
    <mergeCell ref="Q40:Q41"/>
    <mergeCell ref="O40:O41"/>
    <mergeCell ref="Q42:Q43"/>
    <mergeCell ref="C30:C31"/>
    <mergeCell ref="D30:D31"/>
    <mergeCell ref="E30:E31"/>
    <mergeCell ref="F30:F31"/>
    <mergeCell ref="G30:G31"/>
    <mergeCell ref="C34:C35"/>
    <mergeCell ref="D34:D35"/>
    <mergeCell ref="E34:E35"/>
    <mergeCell ref="F34:F35"/>
    <mergeCell ref="G34:G35"/>
    <mergeCell ref="C32:C33"/>
    <mergeCell ref="D32:D33"/>
    <mergeCell ref="E32:E33"/>
    <mergeCell ref="F32:F33"/>
    <mergeCell ref="G32:G33"/>
    <mergeCell ref="C36:C37"/>
    <mergeCell ref="D36:D37"/>
    <mergeCell ref="E36:E37"/>
    <mergeCell ref="F36:F37"/>
    <mergeCell ref="G36:G37"/>
    <mergeCell ref="K36:K37"/>
    <mergeCell ref="O34:O35"/>
    <mergeCell ref="P34:P35"/>
    <mergeCell ref="O36:O37"/>
    <mergeCell ref="P36:P37"/>
    <mergeCell ref="C42:C43"/>
    <mergeCell ref="D42:D43"/>
    <mergeCell ref="E42:E43"/>
    <mergeCell ref="F42:F43"/>
    <mergeCell ref="G42:G43"/>
    <mergeCell ref="O44:O45"/>
    <mergeCell ref="P44:P45"/>
    <mergeCell ref="O46:O47"/>
    <mergeCell ref="C38:C39"/>
    <mergeCell ref="D38:D39"/>
    <mergeCell ref="E38:E39"/>
    <mergeCell ref="F38:F39"/>
    <mergeCell ref="G38:G39"/>
    <mergeCell ref="K38:K39"/>
    <mergeCell ref="C40:C41"/>
    <mergeCell ref="D40:D41"/>
    <mergeCell ref="E40:E41"/>
    <mergeCell ref="F40:F41"/>
    <mergeCell ref="G40:G41"/>
    <mergeCell ref="K40:K41"/>
    <mergeCell ref="Q44:Q45"/>
    <mergeCell ref="C44:C45"/>
    <mergeCell ref="D44:D45"/>
    <mergeCell ref="E44:E45"/>
    <mergeCell ref="F44:F45"/>
    <mergeCell ref="G44:G45"/>
    <mergeCell ref="K44:K45"/>
    <mergeCell ref="P48:P49"/>
    <mergeCell ref="Q48:Q49"/>
    <mergeCell ref="P46:P47"/>
    <mergeCell ref="Q46:Q47"/>
    <mergeCell ref="O48:O49"/>
    <mergeCell ref="P50:P51"/>
    <mergeCell ref="O52:O53"/>
    <mergeCell ref="P52:P53"/>
    <mergeCell ref="Q50:Q51"/>
    <mergeCell ref="Q52:Q53"/>
    <mergeCell ref="O50:O51"/>
    <mergeCell ref="C46:C47"/>
    <mergeCell ref="D46:D47"/>
    <mergeCell ref="E46:E47"/>
    <mergeCell ref="F46:F47"/>
    <mergeCell ref="G46:G47"/>
    <mergeCell ref="K46:K47"/>
    <mergeCell ref="C48:C49"/>
    <mergeCell ref="D48:D49"/>
    <mergeCell ref="E48:E49"/>
    <mergeCell ref="F48:F49"/>
    <mergeCell ref="G48:G49"/>
    <mergeCell ref="K48:K49"/>
    <mergeCell ref="C52:C53"/>
    <mergeCell ref="P54:P55"/>
    <mergeCell ref="Q54:Q55"/>
    <mergeCell ref="K54:K55"/>
    <mergeCell ref="O54:O55"/>
    <mergeCell ref="D52:D53"/>
    <mergeCell ref="E52:E53"/>
    <mergeCell ref="F52:F53"/>
    <mergeCell ref="G52:G53"/>
    <mergeCell ref="C50:C51"/>
    <mergeCell ref="D50:D51"/>
    <mergeCell ref="E50:E51"/>
    <mergeCell ref="F50:F51"/>
    <mergeCell ref="G50:G51"/>
    <mergeCell ref="K50:K51"/>
    <mergeCell ref="C56:C57"/>
    <mergeCell ref="D56:D57"/>
    <mergeCell ref="E56:E57"/>
    <mergeCell ref="F56:F57"/>
    <mergeCell ref="G56:G57"/>
    <mergeCell ref="K52:K53"/>
    <mergeCell ref="C54:C55"/>
    <mergeCell ref="D54:D55"/>
    <mergeCell ref="E54:E55"/>
    <mergeCell ref="F54:F55"/>
    <mergeCell ref="G54:G55"/>
    <mergeCell ref="C58:C59"/>
    <mergeCell ref="D58:D59"/>
    <mergeCell ref="E58:E59"/>
    <mergeCell ref="F58:F59"/>
    <mergeCell ref="G58:G59"/>
    <mergeCell ref="K58:K59"/>
    <mergeCell ref="O58:O59"/>
    <mergeCell ref="P58:P59"/>
    <mergeCell ref="C60:C61"/>
    <mergeCell ref="D60:D61"/>
    <mergeCell ref="E60:E61"/>
    <mergeCell ref="F60:F61"/>
    <mergeCell ref="G60:G61"/>
    <mergeCell ref="K60:K61"/>
    <mergeCell ref="G68:G69"/>
    <mergeCell ref="K68:K69"/>
    <mergeCell ref="O68:O69"/>
    <mergeCell ref="P68:P69"/>
    <mergeCell ref="C62:C63"/>
    <mergeCell ref="D62:D63"/>
    <mergeCell ref="E62:E63"/>
    <mergeCell ref="F62:F63"/>
    <mergeCell ref="G62:G63"/>
    <mergeCell ref="K62:K63"/>
    <mergeCell ref="E66:E67"/>
    <mergeCell ref="F66:F67"/>
    <mergeCell ref="G66:G67"/>
    <mergeCell ref="K66:K67"/>
    <mergeCell ref="C64:C65"/>
    <mergeCell ref="D64:D65"/>
    <mergeCell ref="E64:E65"/>
    <mergeCell ref="F64:F65"/>
    <mergeCell ref="G64:G65"/>
    <mergeCell ref="K64:K65"/>
    <mergeCell ref="P64:P65"/>
    <mergeCell ref="O66:O67"/>
    <mergeCell ref="P66:P67"/>
    <mergeCell ref="P62:P63"/>
    <mergeCell ref="C66:C67"/>
    <mergeCell ref="D66:D67"/>
    <mergeCell ref="C72:C73"/>
    <mergeCell ref="D72:D73"/>
    <mergeCell ref="E72:E73"/>
    <mergeCell ref="F72:F73"/>
    <mergeCell ref="G72:G73"/>
    <mergeCell ref="Q70:Q71"/>
    <mergeCell ref="C70:C71"/>
    <mergeCell ref="D70:D71"/>
    <mergeCell ref="E70:E71"/>
    <mergeCell ref="F70:F71"/>
    <mergeCell ref="G70:G71"/>
    <mergeCell ref="K70:K71"/>
    <mergeCell ref="O70:O71"/>
    <mergeCell ref="P70:P71"/>
    <mergeCell ref="K72:K73"/>
    <mergeCell ref="O72:O73"/>
    <mergeCell ref="P72:P73"/>
    <mergeCell ref="Q72:Q73"/>
    <mergeCell ref="C68:C69"/>
    <mergeCell ref="D68:D69"/>
    <mergeCell ref="E68:E69"/>
    <mergeCell ref="F68:F69"/>
    <mergeCell ref="E74:E75"/>
    <mergeCell ref="F74:F75"/>
    <mergeCell ref="G74:G75"/>
    <mergeCell ref="Q76:Q77"/>
    <mergeCell ref="K74:K75"/>
    <mergeCell ref="O74:O75"/>
    <mergeCell ref="P74:P75"/>
    <mergeCell ref="K76:K77"/>
    <mergeCell ref="O76:O77"/>
    <mergeCell ref="P80:P81"/>
    <mergeCell ref="Q80:Q81"/>
    <mergeCell ref="P76:P77"/>
    <mergeCell ref="O62:O63"/>
    <mergeCell ref="O64:O65"/>
    <mergeCell ref="K80:K81"/>
    <mergeCell ref="O80:O81"/>
    <mergeCell ref="P78:P79"/>
    <mergeCell ref="Q78:Q79"/>
    <mergeCell ref="Q74:Q75"/>
    <mergeCell ref="Q68:Q69"/>
    <mergeCell ref="Q64:Q65"/>
    <mergeCell ref="Q66:Q67"/>
    <mergeCell ref="Q62:Q63"/>
    <mergeCell ref="P60:P61"/>
    <mergeCell ref="Q60:Q61"/>
    <mergeCell ref="O60:O61"/>
    <mergeCell ref="Q58:Q59"/>
    <mergeCell ref="K56:K57"/>
    <mergeCell ref="O56:O57"/>
    <mergeCell ref="P56:P57"/>
    <mergeCell ref="Q56:Q57"/>
    <mergeCell ref="A4:A27"/>
    <mergeCell ref="A28:A43"/>
    <mergeCell ref="A44:A57"/>
    <mergeCell ref="A58:A81"/>
    <mergeCell ref="K78:K79"/>
    <mergeCell ref="O78:O79"/>
    <mergeCell ref="E78:E79"/>
    <mergeCell ref="C76:C77"/>
    <mergeCell ref="F78:F79"/>
    <mergeCell ref="G78:G79"/>
    <mergeCell ref="G4:G5"/>
    <mergeCell ref="C80:C81"/>
    <mergeCell ref="D80:D81"/>
    <mergeCell ref="E80:E81"/>
    <mergeCell ref="F80:F81"/>
    <mergeCell ref="G80:G81"/>
    <mergeCell ref="C78:C79"/>
    <mergeCell ref="D78:D79"/>
    <mergeCell ref="D76:D77"/>
    <mergeCell ref="E76:E77"/>
    <mergeCell ref="F76:F77"/>
    <mergeCell ref="G76:G77"/>
    <mergeCell ref="C74:C75"/>
    <mergeCell ref="D74:D7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faeces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Tina Sandersfeld</dc:creator>
  <cp:lastModifiedBy>Tina Sandersfeld</cp:lastModifiedBy>
  <dcterms:created xsi:type="dcterms:W3CDTF">2015-01-09T11:09:02Z</dcterms:created>
  <dcterms:modified xsi:type="dcterms:W3CDTF">2016-03-01T07:58:34Z</dcterms:modified>
</cp:coreProperties>
</file>